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FCB5069E-60EC-4A71-9919-C0CB81DFA218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ENE 2023" sheetId="1" r:id="rId1"/>
  </sheets>
  <definedNames>
    <definedName name="_xlnm.Print_Area" localSheetId="0">'NOMINA 011 ENE 2023'!$A$1:$X$62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7" i="1" l="1"/>
  <c r="T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W31" i="1" s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I37" i="1"/>
  <c r="G37" i="1"/>
  <c r="F37" i="1"/>
  <c r="E37" i="1"/>
  <c r="H36" i="1"/>
  <c r="F36" i="1"/>
  <c r="E36" i="1"/>
  <c r="L36" i="1" s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G22" i="1"/>
  <c r="F22" i="1"/>
  <c r="E22" i="1"/>
  <c r="L20" i="1"/>
  <c r="W20" i="1" s="1"/>
  <c r="L19" i="1"/>
  <c r="L18" i="1"/>
  <c r="I17" i="1"/>
  <c r="F17" i="1"/>
  <c r="E17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H47" i="1" l="1"/>
  <c r="L35" i="1"/>
  <c r="L46" i="1"/>
  <c r="W46" i="1" s="1"/>
  <c r="L38" i="1"/>
  <c r="W38" i="1" s="1"/>
  <c r="W35" i="1"/>
  <c r="W36" i="1"/>
  <c r="L31" i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L29" i="1"/>
  <c r="W30" i="1"/>
  <c r="L34" i="1"/>
  <c r="W34" i="1" s="1"/>
  <c r="F47" i="1"/>
  <c r="L14" i="1"/>
  <c r="W14" i="1" s="1"/>
  <c r="J47" i="1"/>
  <c r="L16" i="1"/>
  <c r="W16" i="1" s="1"/>
  <c r="L17" i="1"/>
  <c r="W17" i="1" s="1"/>
  <c r="L41" i="1"/>
  <c r="W41" i="1" s="1"/>
  <c r="L37" i="1"/>
  <c r="W37" i="1" s="1"/>
  <c r="L39" i="1"/>
  <c r="W39" i="1" s="1"/>
  <c r="L40" i="1"/>
  <c r="W40" i="1" s="1"/>
  <c r="L42" i="1"/>
  <c r="W42" i="1" s="1"/>
  <c r="L43" i="1"/>
  <c r="L44" i="1"/>
  <c r="W44" i="1" s="1"/>
  <c r="L45" i="1"/>
  <c r="W45" i="1" s="1"/>
  <c r="W43" i="1"/>
  <c r="W32" i="1"/>
  <c r="W28" i="1"/>
  <c r="W19" i="1"/>
  <c r="V47" i="1"/>
  <c r="G47" i="1"/>
  <c r="I47" i="1"/>
  <c r="L13" i="1"/>
  <c r="W13" i="1" l="1"/>
  <c r="W47" i="1" s="1"/>
  <c r="L47" i="1"/>
</calcChain>
</file>

<file path=xl/sharedStrings.xml><?xml version="1.0" encoding="utf-8"?>
<sst xmlns="http://schemas.openxmlformats.org/spreadsheetml/2006/main" count="150" uniqueCount="142">
  <si>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</si>
  <si>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</si>
  <si>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</si>
  <si>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</si>
  <si>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</si>
  <si>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</si>
  <si>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</si>
  <si>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</si>
  <si>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</si>
  <si>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</si>
  <si>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</si>
  <si>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</si>
  <si>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</si>
  <si>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</si>
  <si>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</si>
  <si>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</si>
  <si>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</si>
  <si>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</si>
  <si>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</si>
  <si>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</si>
  <si>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</si>
  <si>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</si>
  <si>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</si>
  <si>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</si>
  <si>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</si>
  <si>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</si>
  <si>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</si>
  <si>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</si>
  <si>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</si>
  <si>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</si>
  <si>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</si>
  <si>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</si>
  <si>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</si>
  <si>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</si>
  <si>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</si>
  <si>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</si>
  <si>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</si>
  <si>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</si>
  <si>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</si>
  <si>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</si>
  <si>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</si>
  <si>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</si>
  <si>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</si>
  <si>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</si>
  <si>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</si>
  <si>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</si>
  <si>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</si>
  <si>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</si>
  <si>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</si>
  <si>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</si>
  <si>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</si>
  <si>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</si>
  <si>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</si>
  <si>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</si>
  <si>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</si>
  <si>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</si>
  <si>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</si>
  <si>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</si>
  <si>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</si>
  <si>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</si>
  <si>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>ROBERTO ANTONIO MALDONADO DAVILA</t>
  </si>
  <si>
    <t xml:space="preserve">DIRECTOR TECNICO II    -OND             </t>
  </si>
  <si>
    <t xml:space="preserve">ASISTENTE PROFESIONAL IV        </t>
  </si>
  <si>
    <t>ASISTENTE PROFESIONAL IV</t>
  </si>
  <si>
    <t>WALLACE ORLANDO ESTRADA P.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</si>
  <si>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</si>
  <si>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</si>
  <si>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</si>
  <si>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</si>
  <si>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</si>
  <si>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</si>
  <si>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</si>
  <si>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</si>
  <si>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</si>
  <si>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</si>
  <si>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</si>
  <si>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</si>
  <si>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</si>
  <si>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</si>
  <si>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</si>
  <si>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</si>
  <si>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</si>
  <si>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</si>
  <si>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</si>
  <si>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</si>
  <si>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</si>
  <si>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</si>
  <si>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</si>
  <si>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</si>
  <si>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</si>
  <si>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INGRID ISABEL JEREZ AVILA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</si>
  <si>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</si>
  <si>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</si>
  <si>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</si>
  <si>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</si>
  <si>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</si>
  <si>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</si>
  <si>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</si>
  <si>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</si>
  <si>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</si>
  <si>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</si>
  <si>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</si>
  <si>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</si>
  <si>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</si>
  <si>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</si>
  <si>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</si>
  <si>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</si>
  <si>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</si>
  <si>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</si>
  <si>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</si>
  <si>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</si>
  <si>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</si>
  <si>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</si>
  <si>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</si>
  <si>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</si>
  <si>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</si>
  <si>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</si>
  <si>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</si>
  <si>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</si>
  <si>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</si>
  <si>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</si>
  <si>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</si>
  <si>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</si>
  <si>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</si>
  <si>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</si>
  <si>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</si>
  <si>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</si>
  <si>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</si>
  <si>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</si>
  <si>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</si>
  <si>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</si>
  <si>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</si>
  <si>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</si>
  <si>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1/  Continúa Suspensión por parte del IGSS</t>
  </si>
  <si>
    <t>CLAUDIA LUTECIA FUENTES/1</t>
  </si>
  <si>
    <t>VACANTE / PLAZA PILOTO/2</t>
  </si>
  <si>
    <t>2/ Vacante por renuncia del señor Elias Betancourth al 30 de junio 2022</t>
  </si>
  <si>
    <t>3/ Suspensión por parte del IGSS</t>
  </si>
  <si>
    <t>VACANTE / PLAZA RECEPCIONISTA/4</t>
  </si>
  <si>
    <t>4/ Vacante por remoción de la señorita Astrid Marisol Morales García al 31 de octubre 2022</t>
  </si>
  <si>
    <t>FUNCIONARIOS Y SERVIDORES PÚBLICOS :   PERÍODO DEL 01 AL 31 DE ENERO DE 2023</t>
  </si>
  <si>
    <t>Guatemala,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</si>
</sst>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0" fontId="3" fillId="5" borderId="4" xfId="1" applyFont="1" applyFill="1" applyBorder="1">
      <alignment vertical="top"/>
    </xf>
    <xf numFmtId="0" fontId="1" fillId="5" borderId="4" xfId="1" applyFont="1" applyFill="1" applyBorder="1">
      <alignment vertical="top"/>
    </xf>
    <xf numFmtId="4" fontId="1" fillId="5" borderId="4" xfId="1" applyNumberFormat="1" applyFont="1" applyFill="1" applyBorder="1">
      <alignment vertical="top"/>
    </xf>
    <xf numFmtId="4" fontId="1" fillId="5" borderId="4" xfId="1" applyNumberFormat="1" applyFill="1" applyBorder="1">
      <alignment vertical="top"/>
    </xf>
    <xf numFmtId="4" fontId="8" fillId="5" borderId="4" xfId="1" applyNumberFormat="1" applyFont="1" applyFill="1" applyBorder="1">
      <alignment vertical="top"/>
    </xf>
    <xf numFmtId="4" fontId="8" fillId="5" borderId="4" xfId="0" applyNumberFormat="1" applyFont="1" applyFill="1" applyBorder="1" applyAlignment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top"/>
    </xf>
    <xf numFmtId="0" fontId="12" fillId="5" borderId="4" xfId="1" applyFont="1" applyFill="1" applyBorder="1" applyAlignment="1">
      <alignment horizontal="left" vertical="top"/>
    </xf>
    <xf numFmtId="4" fontId="8" fillId="5" borderId="4" xfId="1" applyNumberFormat="1" applyFont="1" applyFill="1" applyBorder="1" applyAlignment="1">
      <alignment horizontal="right" vertical="top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1209675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2"/>
  <sheetViews>
    <sheetView tabSelected="1" zoomScaleNormal="100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B61" sqref="B61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140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84" t="s">
        <v>9</v>
      </c>
      <c r="N9" s="85"/>
      <c r="O9" s="85"/>
      <c r="P9" s="85"/>
      <c r="Q9" s="85"/>
      <c r="R9" s="85"/>
      <c r="S9" s="85"/>
      <c r="T9" s="85"/>
      <c r="U9" s="86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87"/>
      <c r="N10" s="88"/>
      <c r="O10" s="88"/>
      <c r="P10" s="88"/>
      <c r="Q10" s="88"/>
      <c r="R10" s="88"/>
      <c r="S10" s="88"/>
      <c r="T10" s="88"/>
      <c r="U10" s="89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126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 t="shared" ref="W13:W46" si="0"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>SUM(E14:J14)</f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/>
      <c r="T14" s="42"/>
      <c r="U14" s="40"/>
      <c r="V14" s="41">
        <f t="shared" ref="V14:V46" si="1">SUM(M14:U14)</f>
        <v>1114.81104</v>
      </c>
      <c r="W14" s="41">
        <f t="shared" si="0"/>
        <v>5176.1889599999995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ref="L15:L34" si="2">SUM(E15:J15)</f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 t="shared" si="1"/>
        <v>13547.57912</v>
      </c>
      <c r="W15" s="41">
        <f t="shared" si="0"/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2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 t="shared" si="1"/>
        <v>3479.03784</v>
      </c>
      <c r="W16" s="41">
        <f>L16-V16</f>
        <v>12406.962159999999</v>
      </c>
      <c r="X16" s="68"/>
    </row>
    <row r="17" spans="1:24" s="4" customFormat="1" ht="21" customHeight="1" x14ac:dyDescent="0.25">
      <c r="A17" s="35">
        <v>5</v>
      </c>
      <c r="B17" s="44" t="s">
        <v>60</v>
      </c>
      <c r="C17" s="37" t="s">
        <v>61</v>
      </c>
      <c r="D17" s="37">
        <v>31</v>
      </c>
      <c r="E17" s="38">
        <f>10261</f>
        <v>10261</v>
      </c>
      <c r="F17" s="39">
        <f>250</f>
        <v>250</v>
      </c>
      <c r="G17" s="39">
        <v>5000</v>
      </c>
      <c r="H17" s="38"/>
      <c r="I17" s="39">
        <f>375</f>
        <v>375</v>
      </c>
      <c r="J17" s="39"/>
      <c r="K17" s="40"/>
      <c r="L17" s="41">
        <f t="shared" si="2"/>
        <v>15886</v>
      </c>
      <c r="M17" s="42">
        <v>469.08</v>
      </c>
      <c r="N17" s="42">
        <v>2345.4</v>
      </c>
      <c r="O17" s="42"/>
      <c r="P17" s="42"/>
      <c r="Q17" s="42"/>
      <c r="R17" s="43">
        <v>0</v>
      </c>
      <c r="S17" s="42"/>
      <c r="T17" s="42"/>
      <c r="U17" s="40"/>
      <c r="V17" s="41">
        <f t="shared" si="1"/>
        <v>2814.48</v>
      </c>
      <c r="W17" s="41">
        <f t="shared" si="0"/>
        <v>13071.52</v>
      </c>
      <c r="X17" s="68"/>
    </row>
    <row r="18" spans="1:24" s="4" customFormat="1" ht="21" customHeight="1" x14ac:dyDescent="0.25">
      <c r="A18" s="35">
        <v>6</v>
      </c>
      <c r="B18" s="36" t="s">
        <v>130</v>
      </c>
      <c r="C18" s="37" t="s">
        <v>62</v>
      </c>
      <c r="D18" s="37">
        <v>31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>SUM(E18:J18)</f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si="0"/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134</v>
      </c>
      <c r="C19" s="37" t="s">
        <v>63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>SUM(E19:J19)</f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0"/>
        <v>4507.2700000000004</v>
      </c>
      <c r="X19" s="68"/>
    </row>
    <row r="20" spans="1:24" s="4" customFormat="1" ht="21" customHeight="1" x14ac:dyDescent="0.25">
      <c r="A20" s="35">
        <v>8</v>
      </c>
      <c r="B20" s="36" t="s">
        <v>64</v>
      </c>
      <c r="C20" s="37" t="s">
        <v>65</v>
      </c>
      <c r="D20" s="37">
        <v>31</v>
      </c>
      <c r="E20" s="38">
        <v>10261</v>
      </c>
      <c r="F20" s="38">
        <v>250</v>
      </c>
      <c r="G20" s="38">
        <v>5000</v>
      </c>
      <c r="H20" s="38">
        <v>2000</v>
      </c>
      <c r="I20" s="39">
        <v>375</v>
      </c>
      <c r="J20" s="39"/>
      <c r="K20" s="40"/>
      <c r="L20" s="41">
        <f t="shared" si="2"/>
        <v>17886</v>
      </c>
      <c r="M20" s="42">
        <v>529.07999999999993</v>
      </c>
      <c r="N20" s="42">
        <v>2645.4</v>
      </c>
      <c r="O20" s="42">
        <v>237.02784</v>
      </c>
      <c r="P20" s="42">
        <v>536.41</v>
      </c>
      <c r="Q20" s="42"/>
      <c r="R20" s="43">
        <v>0</v>
      </c>
      <c r="S20" s="42"/>
      <c r="T20" s="42"/>
      <c r="U20" s="40"/>
      <c r="V20" s="41">
        <f t="shared" si="1"/>
        <v>3947.9178400000001</v>
      </c>
      <c r="W20" s="41">
        <f t="shared" si="0"/>
        <v>13938.08216</v>
      </c>
      <c r="X20" s="68"/>
    </row>
    <row r="21" spans="1:24" s="4" customFormat="1" ht="21" customHeight="1" x14ac:dyDescent="0.25">
      <c r="A21" s="35">
        <v>9</v>
      </c>
      <c r="B21" s="36" t="s">
        <v>131</v>
      </c>
      <c r="C21" s="37" t="s">
        <v>66</v>
      </c>
      <c r="D21" s="37">
        <v>31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2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1609.4</v>
      </c>
      <c r="T21" s="42"/>
      <c r="U21" s="77"/>
      <c r="V21" s="41">
        <f t="shared" si="1"/>
        <v>2166.88</v>
      </c>
      <c r="W21" s="41">
        <f t="shared" si="0"/>
        <v>2065.12</v>
      </c>
      <c r="X21" s="68"/>
    </row>
    <row r="22" spans="1:24" s="4" customFormat="1" ht="21" customHeight="1" x14ac:dyDescent="0.25">
      <c r="A22" s="35">
        <v>10</v>
      </c>
      <c r="B22" s="44" t="s">
        <v>67</v>
      </c>
      <c r="C22" s="37" t="s">
        <v>68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2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 t="shared" si="0"/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128</v>
      </c>
      <c r="C23" s="37" t="s">
        <v>69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2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0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70</v>
      </c>
      <c r="C24" s="37" t="s">
        <v>71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2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0"/>
        <v>7735.8099999999995</v>
      </c>
      <c r="X24" s="68">
        <v>971.3</v>
      </c>
    </row>
    <row r="25" spans="1:24" s="4" customFormat="1" ht="21" customHeight="1" x14ac:dyDescent="0.25">
      <c r="A25" s="35">
        <v>13</v>
      </c>
      <c r="B25" s="44" t="s">
        <v>127</v>
      </c>
      <c r="C25" s="37" t="s">
        <v>72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2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1999.93</v>
      </c>
      <c r="T25" s="42"/>
      <c r="U25" s="40"/>
      <c r="V25" s="41">
        <f t="shared" si="1"/>
        <v>2706.6400000000003</v>
      </c>
      <c r="W25" s="41">
        <f t="shared" si="0"/>
        <v>1867.3599999999997</v>
      </c>
      <c r="X25" s="68"/>
    </row>
    <row r="26" spans="1:24" s="4" customFormat="1" ht="21" customHeight="1" x14ac:dyDescent="0.25">
      <c r="A26" s="35">
        <v>14</v>
      </c>
      <c r="B26" s="36" t="s">
        <v>73</v>
      </c>
      <c r="C26" s="37" t="s">
        <v>74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2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0"/>
        <v>2979.64</v>
      </c>
      <c r="X26" s="68"/>
    </row>
    <row r="27" spans="1:24" s="4" customFormat="1" ht="21" customHeight="1" x14ac:dyDescent="0.25">
      <c r="A27" s="35">
        <v>15</v>
      </c>
      <c r="B27" s="36" t="s">
        <v>75</v>
      </c>
      <c r="C27" s="37" t="s">
        <v>74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>SUM(E27:J27)</f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0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76</v>
      </c>
      <c r="C28" s="37" t="s">
        <v>77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>SUM(E28:J28)</f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0"/>
        <v>3006.3</v>
      </c>
      <c r="X28" s="68"/>
    </row>
    <row r="29" spans="1:24" s="4" customFormat="1" ht="21" customHeight="1" x14ac:dyDescent="0.25">
      <c r="A29" s="35">
        <v>17</v>
      </c>
      <c r="B29" s="78" t="s">
        <v>135</v>
      </c>
      <c r="C29" s="79" t="s">
        <v>77</v>
      </c>
      <c r="D29" s="79"/>
      <c r="E29" s="80"/>
      <c r="F29" s="80"/>
      <c r="G29" s="80"/>
      <c r="H29" s="80"/>
      <c r="I29" s="80"/>
      <c r="J29" s="80"/>
      <c r="K29" s="81"/>
      <c r="L29" s="82">
        <f>SUM(E29:J29)</f>
        <v>0</v>
      </c>
      <c r="M29" s="82"/>
      <c r="N29" s="82"/>
      <c r="O29" s="82"/>
      <c r="P29" s="82"/>
      <c r="Q29" s="82"/>
      <c r="R29" s="83">
        <v>0</v>
      </c>
      <c r="S29" s="82"/>
      <c r="T29" s="82"/>
      <c r="U29" s="81"/>
      <c r="V29" s="82">
        <f t="shared" si="1"/>
        <v>0</v>
      </c>
      <c r="W29" s="82">
        <v>0</v>
      </c>
      <c r="X29" s="92"/>
    </row>
    <row r="30" spans="1:24" s="4" customFormat="1" ht="21" customHeight="1" x14ac:dyDescent="0.25">
      <c r="A30" s="35">
        <v>18</v>
      </c>
      <c r="B30" s="44" t="s">
        <v>78</v>
      </c>
      <c r="C30" s="37" t="s">
        <v>79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2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0"/>
        <v>5344.34</v>
      </c>
      <c r="X30" s="68"/>
    </row>
    <row r="31" spans="1:24" s="4" customFormat="1" ht="21" customHeight="1" x14ac:dyDescent="0.25">
      <c r="A31" s="35">
        <v>19</v>
      </c>
      <c r="B31" s="36" t="s">
        <v>80</v>
      </c>
      <c r="C31" s="37" t="s">
        <v>81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2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1076.3399999999999</v>
      </c>
      <c r="T31" s="42"/>
      <c r="U31" s="40"/>
      <c r="V31" s="41">
        <f t="shared" si="1"/>
        <v>3248.1899999999996</v>
      </c>
      <c r="W31" s="41">
        <f>L31-V31</f>
        <v>7673.81</v>
      </c>
      <c r="X31" s="68"/>
    </row>
    <row r="32" spans="1:24" s="4" customFormat="1" ht="21" customHeight="1" x14ac:dyDescent="0.25">
      <c r="A32" s="35">
        <v>20</v>
      </c>
      <c r="B32" s="44" t="s">
        <v>129</v>
      </c>
      <c r="C32" s="37" t="s">
        <v>82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2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0"/>
        <v>12617.11</v>
      </c>
      <c r="X32" s="68"/>
    </row>
    <row r="33" spans="1:24" s="4" customFormat="1" ht="21" customHeight="1" x14ac:dyDescent="0.25">
      <c r="A33" s="35">
        <v>21</v>
      </c>
      <c r="B33" s="36" t="s">
        <v>83</v>
      </c>
      <c r="C33" s="37" t="s">
        <v>84</v>
      </c>
      <c r="D33" s="37">
        <v>31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2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1086.97</v>
      </c>
      <c r="T33" s="42"/>
      <c r="U33" s="40"/>
      <c r="V33" s="41">
        <f t="shared" si="1"/>
        <v>2023.5</v>
      </c>
      <c r="W33" s="41">
        <f t="shared" si="0"/>
        <v>3680.5</v>
      </c>
      <c r="X33" s="68"/>
    </row>
    <row r="34" spans="1:24" s="4" customFormat="1" ht="21" customHeight="1" x14ac:dyDescent="0.25">
      <c r="A34" s="35">
        <v>22</v>
      </c>
      <c r="B34" s="36" t="s">
        <v>132</v>
      </c>
      <c r="C34" s="36" t="s">
        <v>85</v>
      </c>
      <c r="D34" s="37">
        <v>31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2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0"/>
        <v>5160.54</v>
      </c>
      <c r="X34" s="68">
        <v>208.1</v>
      </c>
    </row>
    <row r="35" spans="1:24" s="4" customFormat="1" ht="21" customHeight="1" x14ac:dyDescent="0.25">
      <c r="A35" s="35">
        <v>23</v>
      </c>
      <c r="B35" s="46" t="s">
        <v>86</v>
      </c>
      <c r="C35" s="37" t="s">
        <v>87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ref="L35:L40" si="3">SUM(E35:J35)</f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0"/>
        <v>12617.11</v>
      </c>
      <c r="X35" s="68"/>
    </row>
    <row r="36" spans="1:24" s="4" customFormat="1" ht="21" customHeight="1" x14ac:dyDescent="0.25">
      <c r="A36" s="35">
        <v>24</v>
      </c>
      <c r="B36" s="36" t="s">
        <v>88</v>
      </c>
      <c r="C36" s="37" t="s">
        <v>89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si="3"/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5620.7320799999998</v>
      </c>
      <c r="W36" s="41">
        <f t="shared" si="0"/>
        <v>4086.2679200000002</v>
      </c>
      <c r="X36" s="68"/>
    </row>
    <row r="37" spans="1:24" s="4" customFormat="1" ht="21" customHeight="1" x14ac:dyDescent="0.25">
      <c r="A37" s="35">
        <v>25</v>
      </c>
      <c r="B37" s="46" t="s">
        <v>90</v>
      </c>
      <c r="C37" s="37" t="s">
        <v>91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9"/>
      <c r="K37" s="40"/>
      <c r="L37" s="41">
        <f t="shared" si="3"/>
        <v>7882</v>
      </c>
      <c r="M37" s="42">
        <v>228.95999999999998</v>
      </c>
      <c r="N37" s="42">
        <v>992.16000000000008</v>
      </c>
      <c r="O37" s="42"/>
      <c r="P37" s="42">
        <v>133.88</v>
      </c>
      <c r="Q37" s="42"/>
      <c r="R37" s="43">
        <v>0</v>
      </c>
      <c r="S37" s="42">
        <v>2381.3000000000002</v>
      </c>
      <c r="T37" s="42"/>
      <c r="U37" s="40"/>
      <c r="V37" s="41">
        <f t="shared" si="1"/>
        <v>3736.3</v>
      </c>
      <c r="W37" s="41">
        <f t="shared" si="0"/>
        <v>4145.7</v>
      </c>
      <c r="X37" s="68">
        <v>205.35</v>
      </c>
    </row>
    <row r="38" spans="1:24" s="4" customFormat="1" ht="21" customHeight="1" x14ac:dyDescent="0.25">
      <c r="A38" s="35">
        <v>26</v>
      </c>
      <c r="B38" s="36" t="s">
        <v>92</v>
      </c>
      <c r="C38" s="37" t="s">
        <v>93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3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0"/>
        <v>6527</v>
      </c>
      <c r="X38" s="68"/>
    </row>
    <row r="39" spans="1:24" s="4" customFormat="1" ht="21" customHeight="1" x14ac:dyDescent="0.25">
      <c r="A39" s="35">
        <v>27</v>
      </c>
      <c r="B39" s="36" t="s">
        <v>94</v>
      </c>
      <c r="C39" s="37" t="s">
        <v>95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3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2584.5700000000002</v>
      </c>
      <c r="T39" s="42"/>
      <c r="U39" s="42">
        <v>30</v>
      </c>
      <c r="V39" s="41">
        <f t="shared" si="1"/>
        <v>3353.6000000000004</v>
      </c>
      <c r="W39" s="41">
        <f t="shared" si="0"/>
        <v>1391.3999999999996</v>
      </c>
      <c r="X39" s="68"/>
    </row>
    <row r="40" spans="1:24" s="4" customFormat="1" ht="21" customHeight="1" x14ac:dyDescent="0.25">
      <c r="A40" s="35">
        <v>28</v>
      </c>
      <c r="B40" s="36" t="s">
        <v>96</v>
      </c>
      <c r="C40" s="37" t="s">
        <v>97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3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4816.57</v>
      </c>
      <c r="T40" s="42"/>
      <c r="U40" s="42"/>
      <c r="V40" s="41">
        <f t="shared" si="1"/>
        <v>6078.24</v>
      </c>
      <c r="W40" s="41">
        <f t="shared" si="0"/>
        <v>1341.7600000000002</v>
      </c>
      <c r="X40" s="68"/>
    </row>
    <row r="41" spans="1:24" s="4" customFormat="1" ht="21" customHeight="1" x14ac:dyDescent="0.25">
      <c r="A41" s="35">
        <v>29</v>
      </c>
      <c r="B41" s="36" t="s">
        <v>98</v>
      </c>
      <c r="C41" s="37" t="s">
        <v>99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ref="L41:L46" si="4">SUM(E41:J41)</f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2874.97</v>
      </c>
      <c r="T41" s="42"/>
      <c r="U41" s="42"/>
      <c r="V41" s="41">
        <f t="shared" si="1"/>
        <v>3582.08</v>
      </c>
      <c r="W41" s="41">
        <f t="shared" si="0"/>
        <v>1310.92</v>
      </c>
      <c r="X41" s="68"/>
    </row>
    <row r="42" spans="1:24" s="4" customFormat="1" ht="21" customHeight="1" x14ac:dyDescent="0.25">
      <c r="A42" s="35">
        <v>30</v>
      </c>
      <c r="B42" s="36" t="s">
        <v>100</v>
      </c>
      <c r="C42" s="37" t="s">
        <v>93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4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0"/>
        <v>2394.2600000000002</v>
      </c>
      <c r="X42" s="68"/>
    </row>
    <row r="43" spans="1:24" s="4" customFormat="1" ht="21" customHeight="1" x14ac:dyDescent="0.25">
      <c r="A43" s="35">
        <v>31</v>
      </c>
      <c r="B43" s="36" t="s">
        <v>101</v>
      </c>
      <c r="C43" s="37" t="s">
        <v>102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4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4134.46</v>
      </c>
      <c r="T43" s="42"/>
      <c r="U43" s="42"/>
      <c r="V43" s="41">
        <f t="shared" si="1"/>
        <v>5489.46</v>
      </c>
      <c r="W43" s="41">
        <f t="shared" si="0"/>
        <v>2392.54</v>
      </c>
      <c r="X43" s="68"/>
    </row>
    <row r="44" spans="1:24" s="4" customFormat="1" ht="21" customHeight="1" x14ac:dyDescent="0.25">
      <c r="A44" s="35">
        <v>32</v>
      </c>
      <c r="B44" s="36" t="s">
        <v>103</v>
      </c>
      <c r="C44" s="37" t="s">
        <v>104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4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0"/>
        <v>12617.11</v>
      </c>
      <c r="X44" s="68"/>
    </row>
    <row r="45" spans="1:24" s="4" customFormat="1" ht="21" customHeight="1" x14ac:dyDescent="0.25">
      <c r="A45" s="35">
        <v>33</v>
      </c>
      <c r="B45" s="49" t="s">
        <v>105</v>
      </c>
      <c r="C45" s="37" t="s">
        <v>89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4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0"/>
        <v>6527</v>
      </c>
      <c r="X45" s="68"/>
    </row>
    <row r="46" spans="1:24" s="4" customFormat="1" ht="21" customHeight="1" x14ac:dyDescent="0.25">
      <c r="A46" s="90">
        <v>34</v>
      </c>
      <c r="B46" s="91" t="s">
        <v>138</v>
      </c>
      <c r="C46" s="79" t="s">
        <v>106</v>
      </c>
      <c r="D46" s="79">
        <v>0</v>
      </c>
      <c r="E46" s="80">
        <v>0</v>
      </c>
      <c r="F46" s="80">
        <v>0</v>
      </c>
      <c r="G46" s="80">
        <v>0</v>
      </c>
      <c r="H46" s="80">
        <v>0</v>
      </c>
      <c r="I46" s="80"/>
      <c r="J46" s="80"/>
      <c r="K46" s="81"/>
      <c r="L46" s="82">
        <f t="shared" si="4"/>
        <v>0</v>
      </c>
      <c r="M46" s="82">
        <v>0</v>
      </c>
      <c r="N46" s="82">
        <v>0</v>
      </c>
      <c r="O46" s="82">
        <v>0</v>
      </c>
      <c r="P46" s="82">
        <v>0</v>
      </c>
      <c r="Q46" s="82"/>
      <c r="R46" s="83">
        <v>0</v>
      </c>
      <c r="S46" s="82"/>
      <c r="T46" s="82"/>
      <c r="U46" s="82"/>
      <c r="V46" s="82">
        <f t="shared" si="1"/>
        <v>0</v>
      </c>
      <c r="W46" s="82">
        <f t="shared" si="0"/>
        <v>0</v>
      </c>
      <c r="X46" s="92"/>
    </row>
    <row r="47" spans="1:24" s="4" customFormat="1" x14ac:dyDescent="0.25">
      <c r="A47" s="50"/>
      <c r="B47" s="51" t="s">
        <v>107</v>
      </c>
      <c r="C47" s="3"/>
      <c r="D47" s="52"/>
      <c r="E47" s="41">
        <f>SUM(E13:E46)</f>
        <v>159673</v>
      </c>
      <c r="F47" s="41">
        <f t="shared" ref="F47:K47" si="5">SUM(F13:F46)</f>
        <v>8000</v>
      </c>
      <c r="G47" s="41">
        <f t="shared" si="5"/>
        <v>112636</v>
      </c>
      <c r="H47" s="41">
        <f t="shared" si="5"/>
        <v>20300</v>
      </c>
      <c r="I47" s="41">
        <f t="shared" si="5"/>
        <v>6000</v>
      </c>
      <c r="J47" s="41">
        <f t="shared" si="5"/>
        <v>24000</v>
      </c>
      <c r="K47" s="41">
        <f t="shared" si="5"/>
        <v>0</v>
      </c>
      <c r="L47" s="41">
        <f>SUM(L13:L46)</f>
        <v>330609</v>
      </c>
      <c r="M47" s="41">
        <f t="shared" ref="M47:V47" si="6">SUM(M13:M46)</f>
        <v>7307.58</v>
      </c>
      <c r="N47" s="41">
        <f t="shared" si="6"/>
        <v>41621.390000000021</v>
      </c>
      <c r="O47" s="41">
        <f t="shared" si="6"/>
        <v>1586.7979200000002</v>
      </c>
      <c r="P47" s="41">
        <f t="shared" si="6"/>
        <v>7689.9100000000008</v>
      </c>
      <c r="Q47" s="41">
        <f t="shared" si="6"/>
        <v>1098.25</v>
      </c>
      <c r="R47" s="41">
        <f t="shared" si="6"/>
        <v>0</v>
      </c>
      <c r="S47" s="41">
        <f t="shared" si="6"/>
        <v>45855.77</v>
      </c>
      <c r="T47" s="41">
        <f t="shared" si="6"/>
        <v>0</v>
      </c>
      <c r="U47" s="41">
        <f t="shared" si="6"/>
        <v>30</v>
      </c>
      <c r="V47" s="41">
        <f t="shared" si="6"/>
        <v>105189.69792000004</v>
      </c>
      <c r="W47" s="41">
        <f>SUM(W13:W46)</f>
        <v>225419.30208000011</v>
      </c>
      <c r="X47" s="69">
        <f>SUM(X13:X46)</f>
        <v>1384.7499999999998</v>
      </c>
    </row>
    <row r="48" spans="1:24" s="4" customFormat="1" x14ac:dyDescent="0.25">
      <c r="A48" s="56" t="s">
        <v>108</v>
      </c>
      <c r="B48" s="61" t="s">
        <v>133</v>
      </c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 t="s">
        <v>136</v>
      </c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 t="s">
        <v>137</v>
      </c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57"/>
      <c r="B51" s="61" t="s">
        <v>139</v>
      </c>
      <c r="D51" s="52"/>
      <c r="E51" s="58"/>
      <c r="F51" s="58"/>
      <c r="G51" s="58"/>
      <c r="H51" s="58"/>
      <c r="I51" s="58"/>
      <c r="J51" s="58"/>
      <c r="K51" s="58"/>
      <c r="L51" s="5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60"/>
    </row>
    <row r="52" spans="1:24" s="4" customFormat="1" x14ac:dyDescent="0.25">
      <c r="A52" s="57"/>
      <c r="B52" s="61"/>
      <c r="D52" s="52"/>
      <c r="E52" s="58"/>
      <c r="F52" s="58"/>
      <c r="G52" s="58"/>
      <c r="H52" s="58"/>
      <c r="I52" s="58"/>
      <c r="J52" s="58"/>
      <c r="K52" s="58"/>
      <c r="L52" s="59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60"/>
    </row>
    <row r="53" spans="1:24" s="4" customFormat="1" x14ac:dyDescent="0.25">
      <c r="A53" s="62"/>
      <c r="B53" s="63" t="s">
        <v>109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65" t="s">
        <v>110</v>
      </c>
      <c r="B54" s="66" t="s">
        <v>111</v>
      </c>
      <c r="C54" s="64"/>
      <c r="D54" s="52"/>
      <c r="E54" s="54"/>
      <c r="F54" s="54"/>
      <c r="G54" s="54"/>
      <c r="H54" s="54"/>
      <c r="I54" s="54"/>
      <c r="J54" s="54"/>
      <c r="K54" s="54"/>
      <c r="L54" s="59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112</v>
      </c>
      <c r="B55" s="66" t="s">
        <v>113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114</v>
      </c>
      <c r="B56" s="66" t="s">
        <v>115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116</v>
      </c>
      <c r="B57" s="66" t="s">
        <v>117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118</v>
      </c>
      <c r="B58" s="66" t="s">
        <v>119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120</v>
      </c>
      <c r="B59" s="67" t="s">
        <v>121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6" t="s">
        <v>122</v>
      </c>
      <c r="B60" s="67" t="s">
        <v>123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  <row r="61" spans="1:24" s="4" customFormat="1" x14ac:dyDescent="0.25">
      <c r="A61" s="56" t="s">
        <v>124</v>
      </c>
      <c r="B61" s="66" t="s">
        <v>125</v>
      </c>
      <c r="C61" s="64"/>
      <c r="D61" s="52"/>
      <c r="P61" s="53"/>
      <c r="Q61" s="53"/>
      <c r="R61" s="53"/>
      <c r="S61" s="53"/>
      <c r="T61" s="53"/>
      <c r="U61" s="53"/>
      <c r="V61" s="53"/>
      <c r="W61" s="53"/>
      <c r="X61" s="5"/>
    </row>
    <row r="62" spans="1:24" s="4" customFormat="1" x14ac:dyDescent="0.25">
      <c r="A62" s="50"/>
      <c r="B62" s="70" t="s">
        <v>141</v>
      </c>
      <c r="C62" s="64"/>
      <c r="D62" s="52"/>
      <c r="P62" s="53"/>
      <c r="Q62" s="53"/>
      <c r="R62" s="53"/>
      <c r="S62" s="53"/>
      <c r="T62" s="53"/>
      <c r="U62" s="53"/>
      <c r="V62" s="53"/>
      <c r="W62" s="53"/>
      <c r="X62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ENE 2023</vt:lpstr>
      <vt:lpstr>'NOMINA 011 ENE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2023-02-01T20:01:26Z</cp:lastPrinted>
  <dcterms:created xsi:type="dcterms:W3CDTF">2020-08-04T17:56:24Z</dcterms:created>
  <dcterms:modified xsi:type="dcterms:W3CDTF">2023-02-01T20:07:11Z</dcterms:modified>
</cp:coreProperties>
</file>