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8E0923AA-EDF6-4289-BA4B-A7A296C7A661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FEB 2024" sheetId="1" r:id="rId1"/>
  </sheets>
  <definedNames>
    <definedName name="_xlnm.Print_Area" localSheetId="0">'NOMINA 011 FEB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1" l="1"/>
  <c r="V14" i="1"/>
  <c r="L14" i="1"/>
  <c r="W14" i="1" l="1"/>
  <c r="L17" i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G24" i="1"/>
  <c r="F24" i="1"/>
  <c r="E24" i="1"/>
  <c r="G23" i="1"/>
  <c r="F23" i="1"/>
  <c r="E23" i="1"/>
  <c r="F21" i="1"/>
  <c r="E21" i="1"/>
  <c r="F19" i="1"/>
  <c r="E19" i="1"/>
  <c r="L16" i="1"/>
  <c r="L15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W33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<sst xmlns="http://schemas.openxmlformats.org/spreadsheetml/2006/main" count="151" uniqueCount="143">
  <si>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</si>
  <si>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</si>
  <si>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</si>
  <si>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</si>
  <si>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</si>
  <si>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</si>
  <si>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</si>
  <si>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</si>
  <si>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</si>
  <si>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</si>
  <si>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</si>
  <si>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</si>
  <si>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</si>
  <si>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</si>
  <si>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</si>
  <si>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</si>
  <si>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</si>
  <si>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</si>
  <si>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</si>
  <si>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</si>
  <si>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</si>
  <si>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</si>
  <si>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</si>
  <si>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</si>
  <si>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</si>
  <si>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</si>
  <si>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</si>
  <si>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</si>
  <si>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</si>
  <si>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</si>
  <si>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</si>
  <si>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</si>
  <si>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</si>
  <si>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</si>
  <si>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</si>
  <si>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</si>
  <si>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</si>
  <si>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</si>
  <si>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</si>
  <si>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</si>
  <si>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</si>
  <si>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</si>
  <si>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</si>
  <si>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</si>
  <si>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</si>
  <si>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</si>
  <si>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</si>
  <si>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</si>
  <si>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</si>
  <si>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</si>
  <si>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</si>
  <si>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</si>
  <si>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</si>
  <si>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</si>
  <si>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</si>
  <si>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</si>
  <si>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</si>
  <si>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</si>
  <si>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</si>
  <si>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</si>
  <si>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</si>
  <si>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</si>
  <si>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</si>
  <si>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</si>
  <si>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</si>
  <si>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</si>
  <si>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</si>
  <si>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</si>
  <si>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</si>
  <si>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</si>
  <si>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</si>
  <si>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</si>
  <si>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</si>
  <si>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</si>
  <si>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</si>
  <si>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</si>
  <si>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</si>
  <si>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</si>
  <si>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</si>
  <si>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</si>
  <si>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</si>
  <si>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</si>
  <si>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</si>
  <si>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</si>
  <si>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</si>
  <si>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</si>
  <si>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</si>
  <si>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</si>
  <si>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</si>
  <si>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</si>
  <si>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</si>
  <si>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</si>
  <si>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</si>
  <si>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</si>
  <si>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</si>
  <si>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</si>
  <si>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</si>
  <si>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</si>
  <si>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</si>
  <si>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</si>
  <si>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</si>
  <si>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</si>
  <si>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</si>
  <si>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</si>
  <si>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</si>
  <si>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</si>
  <si>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</si>
  <si>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</si>
  <si>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</si>
  <si>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</si>
  <si>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</si>
  <si>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</si>
  <si>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</si>
  <si>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</si>
  <si>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</si>
  <si>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</si>
  <si>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</si>
  <si>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</si>
  <si>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HERBER GIOVANNI AGUILAR           </t>
  </si>
  <si>
    <t xml:space="preserve">CARLOS ESTUARDO IBAÑEZ NUÑEZ  </t>
  </si>
  <si>
    <t xml:space="preserve">CARLOS EDUARDO ANLEU JIMENEZ </t>
  </si>
  <si>
    <t xml:space="preserve">BARBARA GABRIELA AGUILAR DAVILA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</si>
  <si>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</si>
  <si>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</si>
  <si>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</si>
  <si>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</si>
  <si>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</si>
  <si>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</si>
  <si>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 xml:space="preserve">SOLANGEL ESTER DE LEON GONZALEZ </t>
  </si>
  <si>
    <t>ROSSANA MARIA GONZALEZ DE LA ROCA DE CORDON</t>
  </si>
  <si>
    <t>ANGEL OTTONIEL ORTIZ PINEDA</t>
  </si>
  <si>
    <t>VACANTE *2</t>
  </si>
  <si>
    <t>VACANTE *3</t>
  </si>
  <si>
    <t xml:space="preserve">VACANTE*1 </t>
  </si>
  <si>
    <t>*2 VACANTE DESDE EL 1.ENERO 2024</t>
  </si>
  <si>
    <t>*3 VACANTE DESDE EL1.ENERO 2024</t>
  </si>
  <si>
    <t>FUNCIONARIOS Y SERVIDORES PÚBLICOS :   PERÍODO DEL 01 AL 29 DE FEBRERO 2024</t>
  </si>
  <si>
    <t>Guatemala, 29 de febrero de 2024</t>
  </si>
  <si>
    <t>*1 VACANTE DESDE EL 1.ENERO.2024</t>
  </si>
  <si>
    <t>HUGO SARAVIA MEDA *4</t>
  </si>
  <si>
    <t>ANA SILVIA MUÑOZ MELGAR *5</t>
  </si>
  <si>
    <t>*4 NUEVO NOMBRAMIENTO 14.FEBRERO.2024</t>
  </si>
  <si>
    <t>*5 NUEVO NOMBRAMIENTO 16.FEBRERO.2024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</si>
</sst>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4" fontId="8" fillId="0" borderId="4" xfId="1" applyNumberFormat="1" applyFont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7" fillId="3" borderId="4" xfId="1" applyNumberFormat="1" applyFont="1" applyFill="1" applyBorder="1">
      <alignment vertical="top"/>
    </xf>
    <xf numFmtId="4" fontId="11" fillId="3" borderId="4" xfId="1" applyNumberFormat="1" applyFont="1" applyFill="1" applyBorder="1">
      <alignment vertical="top"/>
    </xf>
    <xf numFmtId="4" fontId="11" fillId="3" borderId="4" xfId="0" applyNumberFormat="1" applyFont="1" applyFill="1" applyBorder="1" applyAlignment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15" zoomScaleNormal="115" workbookViewId="0">
      <pane xSplit="2" ySplit="9" topLeftCell="C10" activePane="bottomRight" state="frozen"/>
      <selection pane="topRight" activeCell="C1" sqref="C1"/>
      <selection pane="bottomLeft" activeCell="A13" sqref="A13"/>
      <selection pane="bottomRight" activeCell="A6" sqref="A6:A9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0.28515625" style="4" customWidth="1"/>
    <col min="24" max="24" width="17" style="5" hidden="1" customWidth="1"/>
    <col min="25" max="16384" width="11.42578125" style="6"/>
  </cols>
  <sheetData>
    <row r="1" spans="1:76" ht="18" x14ac:dyDescent="0.25">
      <c r="D1" s="4"/>
      <c r="E1" s="7" t="s">
        <v>0</v>
      </c>
      <c r="AC1" s="68"/>
    </row>
    <row r="2" spans="1:76" ht="18" x14ac:dyDescent="0.25">
      <c r="D2" s="4"/>
      <c r="E2" s="7" t="s">
        <v>1</v>
      </c>
      <c r="V2"/>
      <c r="AC2" s="68"/>
    </row>
    <row r="3" spans="1:76" ht="18" x14ac:dyDescent="0.25">
      <c r="C3"/>
      <c r="D3" s="4"/>
      <c r="E3" s="7" t="s">
        <v>136</v>
      </c>
      <c r="AC3" s="68"/>
    </row>
    <row r="4" spans="1:76" x14ac:dyDescent="0.25">
      <c r="C4" s="3"/>
      <c r="D4" s="4"/>
      <c r="AC4" s="68"/>
    </row>
    <row r="5" spans="1:76" x14ac:dyDescent="0.25">
      <c r="C5" s="3"/>
      <c r="D5" s="4"/>
      <c r="AC5" s="68"/>
    </row>
    <row r="6" spans="1:76" s="16" customFormat="1" ht="15" customHeight="1" x14ac:dyDescent="0.25">
      <c r="A6" s="98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2" t="s">
        <v>9</v>
      </c>
      <c r="N6" s="93"/>
      <c r="O6" s="93"/>
      <c r="P6" s="93"/>
      <c r="Q6" s="93"/>
      <c r="R6" s="93"/>
      <c r="S6" s="93"/>
      <c r="T6" s="93"/>
      <c r="U6" s="94"/>
      <c r="V6" s="15"/>
      <c r="W6" s="15"/>
      <c r="X6" s="11" t="s">
        <v>10</v>
      </c>
      <c r="Y6" s="2"/>
      <c r="Z6" s="2"/>
      <c r="AA6" s="2"/>
      <c r="AB6" s="2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8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5"/>
      <c r="N7" s="96"/>
      <c r="O7" s="96"/>
      <c r="P7" s="96"/>
      <c r="Q7" s="96"/>
      <c r="R7" s="96"/>
      <c r="S7" s="96"/>
      <c r="T7" s="96"/>
      <c r="U7" s="97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8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8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139</v>
      </c>
      <c r="C10" s="34" t="s">
        <v>52</v>
      </c>
      <c r="D10" s="34">
        <v>16</v>
      </c>
      <c r="E10" s="35">
        <v>9655.17</v>
      </c>
      <c r="F10" s="36">
        <v>137.93</v>
      </c>
      <c r="G10" s="36">
        <v>3310.34</v>
      </c>
      <c r="H10" s="35">
        <v>3310.34</v>
      </c>
      <c r="I10" s="36">
        <v>206.9</v>
      </c>
      <c r="J10" s="36">
        <v>6620.69</v>
      </c>
      <c r="K10" s="37"/>
      <c r="L10" s="38">
        <f t="shared" ref="L10:L43" si="0">SUM(E10:J10)</f>
        <v>23241.37</v>
      </c>
      <c r="M10" s="39">
        <v>0</v>
      </c>
      <c r="N10" s="39">
        <v>2472.41</v>
      </c>
      <c r="O10" s="39">
        <v>221.53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4370.71</v>
      </c>
      <c r="W10" s="38">
        <f>L10-V10</f>
        <v>18870.66</v>
      </c>
      <c r="X10" s="65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29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178.36</v>
      </c>
      <c r="T11" s="39"/>
      <c r="U11" s="37"/>
      <c r="V11" s="38">
        <f t="shared" ref="V11:V43" si="1">SUM(M11:U11)</f>
        <v>1293.1710400000002</v>
      </c>
      <c r="W11" s="38">
        <f>L11-V11</f>
        <v>4997.8289599999998</v>
      </c>
      <c r="X11" s="65"/>
    </row>
    <row r="12" spans="1:76" s="4" customFormat="1" ht="21" customHeight="1" x14ac:dyDescent="0.25">
      <c r="A12" s="32">
        <v>3</v>
      </c>
      <c r="B12" s="33" t="s">
        <v>140</v>
      </c>
      <c r="C12" s="34" t="s">
        <v>55</v>
      </c>
      <c r="D12" s="34">
        <v>14</v>
      </c>
      <c r="E12" s="35">
        <v>6166.28</v>
      </c>
      <c r="F12" s="36">
        <v>120.69</v>
      </c>
      <c r="G12" s="36">
        <v>2896.55</v>
      </c>
      <c r="H12" s="35">
        <v>2896.55</v>
      </c>
      <c r="I12" s="36">
        <v>181.03</v>
      </c>
      <c r="J12" s="36">
        <v>5793.1</v>
      </c>
      <c r="K12" s="37"/>
      <c r="L12" s="38">
        <f t="shared" si="0"/>
        <v>18054.2</v>
      </c>
      <c r="M12" s="39">
        <v>0</v>
      </c>
      <c r="N12" s="39">
        <v>1821.06</v>
      </c>
      <c r="O12" s="39">
        <v>163.16999999999999</v>
      </c>
      <c r="P12" s="39">
        <v>1392.22</v>
      </c>
      <c r="Q12" s="39"/>
      <c r="R12" s="40">
        <v>0</v>
      </c>
      <c r="S12" s="39">
        <v>0</v>
      </c>
      <c r="T12" s="39"/>
      <c r="U12" s="37"/>
      <c r="V12" s="38">
        <f>SUM(M12:U12)</f>
        <v>3376.45</v>
      </c>
      <c r="W12" s="38">
        <f>L12-V12</f>
        <v>14677.75</v>
      </c>
      <c r="X12" s="65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29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/>
      <c r="T13" s="39"/>
      <c r="U13" s="37"/>
      <c r="V13" s="38">
        <f>SUM(M13:U13)</f>
        <v>3479.03784</v>
      </c>
      <c r="W13" s="38">
        <f>L13-V13</f>
        <v>12406.962159999999</v>
      </c>
      <c r="X13" s="65"/>
    </row>
    <row r="14" spans="1:76" s="79" customFormat="1" ht="21" customHeight="1" x14ac:dyDescent="0.25">
      <c r="A14" s="74">
        <v>5</v>
      </c>
      <c r="B14" s="75" t="s">
        <v>133</v>
      </c>
      <c r="C14" s="76" t="s">
        <v>58</v>
      </c>
      <c r="D14" s="85"/>
      <c r="E14" s="86"/>
      <c r="F14" s="86"/>
      <c r="G14" s="86"/>
      <c r="H14" s="86"/>
      <c r="I14" s="86"/>
      <c r="J14" s="86"/>
      <c r="K14" s="86"/>
      <c r="L14" s="38">
        <f t="shared" si="0"/>
        <v>0</v>
      </c>
      <c r="M14" s="87"/>
      <c r="N14" s="87"/>
      <c r="O14" s="87"/>
      <c r="P14" s="87"/>
      <c r="Q14" s="87"/>
      <c r="R14" s="88"/>
      <c r="S14" s="87"/>
      <c r="T14" s="87"/>
      <c r="U14" s="86"/>
      <c r="V14" s="38">
        <f>SUM(M14:U14)</f>
        <v>0</v>
      </c>
      <c r="W14" s="38">
        <f>L14-V14</f>
        <v>0</v>
      </c>
      <c r="X14" s="78"/>
    </row>
    <row r="15" spans="1:76" s="4" customFormat="1" ht="21" customHeight="1" x14ac:dyDescent="0.25">
      <c r="A15" s="32">
        <v>6</v>
      </c>
      <c r="B15" s="33" t="s">
        <v>121</v>
      </c>
      <c r="C15" s="34" t="s">
        <v>59</v>
      </c>
      <c r="D15" s="34">
        <v>29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si="0"/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>
        <v>414.82</v>
      </c>
      <c r="T15" s="39"/>
      <c r="U15" s="37"/>
      <c r="V15" s="38">
        <f t="shared" si="1"/>
        <v>1198.55</v>
      </c>
      <c r="W15" s="38">
        <f t="shared" ref="W15:W43" si="2">L15-V15</f>
        <v>4092.45</v>
      </c>
      <c r="X15" s="65"/>
    </row>
    <row r="16" spans="1:76" s="4" customFormat="1" ht="21" customHeight="1" x14ac:dyDescent="0.25">
      <c r="A16" s="32">
        <v>7</v>
      </c>
      <c r="B16" s="33" t="s">
        <v>124</v>
      </c>
      <c r="C16" s="34" t="s">
        <v>60</v>
      </c>
      <c r="D16" s="34">
        <v>29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2"/>
        <v>4507.2700000000004</v>
      </c>
      <c r="X16" s="65"/>
    </row>
    <row r="17" spans="1:24" s="50" customFormat="1" ht="21" customHeight="1" x14ac:dyDescent="0.25">
      <c r="A17" s="32">
        <v>8</v>
      </c>
      <c r="B17" s="33" t="s">
        <v>128</v>
      </c>
      <c r="C17" s="34" t="s">
        <v>61</v>
      </c>
      <c r="D17" s="34">
        <v>29</v>
      </c>
      <c r="E17" s="35">
        <v>10261</v>
      </c>
      <c r="F17" s="35">
        <v>250</v>
      </c>
      <c r="G17" s="35">
        <v>5000</v>
      </c>
      <c r="H17" s="35"/>
      <c r="I17" s="35">
        <v>375</v>
      </c>
      <c r="J17" s="35"/>
      <c r="K17" s="42"/>
      <c r="L17" s="38">
        <f t="shared" si="0"/>
        <v>15886</v>
      </c>
      <c r="M17" s="72">
        <v>469.08</v>
      </c>
      <c r="N17" s="72">
        <v>2345.4</v>
      </c>
      <c r="O17" s="72">
        <v>210.15</v>
      </c>
      <c r="P17" s="72">
        <v>454.41</v>
      </c>
      <c r="Q17" s="72"/>
      <c r="R17" s="73">
        <v>0</v>
      </c>
      <c r="S17" s="72"/>
      <c r="T17" s="72"/>
      <c r="U17" s="42"/>
      <c r="V17" s="38">
        <f t="shared" si="1"/>
        <v>3479.04</v>
      </c>
      <c r="W17" s="38">
        <f t="shared" si="2"/>
        <v>12406.96</v>
      </c>
      <c r="X17" s="65"/>
    </row>
    <row r="18" spans="1:24" s="4" customFormat="1" ht="21" customHeight="1" x14ac:dyDescent="0.25">
      <c r="A18" s="32">
        <v>9</v>
      </c>
      <c r="B18" s="33" t="s">
        <v>122</v>
      </c>
      <c r="C18" s="34" t="s">
        <v>62</v>
      </c>
      <c r="D18" s="34">
        <v>29</v>
      </c>
      <c r="E18" s="70">
        <v>1682</v>
      </c>
      <c r="F18" s="70">
        <v>250</v>
      </c>
      <c r="G18" s="70">
        <v>2300</v>
      </c>
      <c r="H18" s="70"/>
      <c r="I18" s="70"/>
      <c r="J18" s="70"/>
      <c r="K18" s="71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71"/>
      <c r="V18" s="38">
        <f t="shared" si="1"/>
        <v>3788.22</v>
      </c>
      <c r="W18" s="38">
        <f t="shared" si="2"/>
        <v>443.7800000000002</v>
      </c>
      <c r="X18" s="65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29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1098.25</v>
      </c>
      <c r="R19" s="40">
        <v>0</v>
      </c>
      <c r="S19" s="39">
        <v>2324.0700000000002</v>
      </c>
      <c r="T19" s="39"/>
      <c r="U19" s="37"/>
      <c r="V19" s="38">
        <f t="shared" si="1"/>
        <v>4081.31</v>
      </c>
      <c r="W19" s="38">
        <f>L19-V19</f>
        <v>561.69000000000005</v>
      </c>
      <c r="X19" s="65"/>
    </row>
    <row r="20" spans="1:24" s="4" customFormat="1" ht="21" customHeight="1" x14ac:dyDescent="0.25">
      <c r="A20" s="32">
        <v>11</v>
      </c>
      <c r="B20" s="41" t="s">
        <v>119</v>
      </c>
      <c r="C20" s="34" t="s">
        <v>65</v>
      </c>
      <c r="D20" s="34">
        <v>29</v>
      </c>
      <c r="E20" s="35">
        <v>2120</v>
      </c>
      <c r="F20" s="35">
        <v>250</v>
      </c>
      <c r="G20" s="35">
        <v>2600</v>
      </c>
      <c r="H20" s="35"/>
      <c r="I20" s="36"/>
      <c r="J20" s="36"/>
      <c r="K20" s="37"/>
      <c r="L20" s="38">
        <f t="shared" si="0"/>
        <v>4970</v>
      </c>
      <c r="M20" s="39">
        <v>141.6</v>
      </c>
      <c r="N20" s="39">
        <v>566.4</v>
      </c>
      <c r="O20" s="39">
        <v>0</v>
      </c>
      <c r="P20" s="39">
        <v>13.93</v>
      </c>
      <c r="Q20" s="39"/>
      <c r="R20" s="40">
        <v>0</v>
      </c>
      <c r="S20" s="39">
        <v>2415.65</v>
      </c>
      <c r="T20" s="39"/>
      <c r="U20" s="37"/>
      <c r="V20" s="38">
        <f t="shared" si="1"/>
        <v>3137.58</v>
      </c>
      <c r="W20" s="38">
        <f t="shared" si="2"/>
        <v>1832.42</v>
      </c>
      <c r="X20" s="65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29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2"/>
        <v>8047.0599999999995</v>
      </c>
      <c r="X21" s="65"/>
    </row>
    <row r="22" spans="1:24" s="4" customFormat="1" ht="21" customHeight="1" x14ac:dyDescent="0.25">
      <c r="A22" s="32">
        <v>13</v>
      </c>
      <c r="B22" s="41" t="s">
        <v>118</v>
      </c>
      <c r="C22" s="34" t="s">
        <v>68</v>
      </c>
      <c r="D22" s="34">
        <v>29</v>
      </c>
      <c r="E22" s="35">
        <v>1324</v>
      </c>
      <c r="F22" s="35">
        <v>250</v>
      </c>
      <c r="G22" s="35">
        <v>2200</v>
      </c>
      <c r="H22" s="35">
        <v>800</v>
      </c>
      <c r="I22" s="36"/>
      <c r="J22" s="36"/>
      <c r="K22" s="37"/>
      <c r="L22" s="38">
        <f t="shared" si="0"/>
        <v>4574</v>
      </c>
      <c r="M22" s="39">
        <v>129.72</v>
      </c>
      <c r="N22" s="39">
        <v>518.88</v>
      </c>
      <c r="O22" s="39">
        <v>58.11</v>
      </c>
      <c r="P22" s="39"/>
      <c r="Q22" s="39"/>
      <c r="R22" s="40">
        <v>0</v>
      </c>
      <c r="S22" s="39">
        <v>2135.25</v>
      </c>
      <c r="T22" s="39"/>
      <c r="U22" s="37"/>
      <c r="V22" s="38">
        <f t="shared" si="1"/>
        <v>2841.96</v>
      </c>
      <c r="W22" s="38">
        <f t="shared" si="2"/>
        <v>1732.04</v>
      </c>
      <c r="X22" s="65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29</v>
      </c>
      <c r="E23" s="35">
        <f>1074</f>
        <v>1074</v>
      </c>
      <c r="F23" s="35">
        <f>250</f>
        <v>250</v>
      </c>
      <c r="G23" s="35">
        <f>2100</f>
        <v>2100</v>
      </c>
      <c r="H23" s="35"/>
      <c r="I23" s="36"/>
      <c r="J23" s="36"/>
      <c r="K23" s="37"/>
      <c r="L23" s="38">
        <f t="shared" si="0"/>
        <v>3424</v>
      </c>
      <c r="M23" s="39">
        <v>95.22</v>
      </c>
      <c r="N23" s="39">
        <v>349.14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444.36</v>
      </c>
      <c r="W23" s="38">
        <f t="shared" si="2"/>
        <v>2979.64</v>
      </c>
      <c r="X23" s="65"/>
    </row>
    <row r="24" spans="1:24" s="4" customFormat="1" ht="21" customHeight="1" x14ac:dyDescent="0.25">
      <c r="A24" s="32">
        <v>15</v>
      </c>
      <c r="B24" s="33" t="s">
        <v>125</v>
      </c>
      <c r="C24" s="34" t="s">
        <v>70</v>
      </c>
      <c r="D24" s="34">
        <v>29</v>
      </c>
      <c r="E24" s="35">
        <f>1074</f>
        <v>1074</v>
      </c>
      <c r="F24" s="35">
        <f>250</f>
        <v>250</v>
      </c>
      <c r="G24" s="35">
        <f>2100</f>
        <v>2100</v>
      </c>
      <c r="H24" s="35"/>
      <c r="I24" s="36"/>
      <c r="J24" s="36"/>
      <c r="K24" s="37"/>
      <c r="L24" s="38">
        <f t="shared" si="0"/>
        <v>3424</v>
      </c>
      <c r="M24" s="39">
        <v>95.22</v>
      </c>
      <c r="N24" s="39">
        <v>349.14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945.63</v>
      </c>
      <c r="W24" s="38">
        <f t="shared" si="2"/>
        <v>2478.37</v>
      </c>
      <c r="X24" s="65"/>
    </row>
    <row r="25" spans="1:24" s="4" customFormat="1" ht="21" customHeight="1" x14ac:dyDescent="0.25">
      <c r="A25" s="32">
        <v>16</v>
      </c>
      <c r="B25" s="33" t="s">
        <v>131</v>
      </c>
      <c r="C25" s="34" t="s">
        <v>71</v>
      </c>
      <c r="D25" s="85"/>
      <c r="E25" s="89"/>
      <c r="F25" s="89"/>
      <c r="G25" s="89"/>
      <c r="H25" s="89"/>
      <c r="I25" s="89"/>
      <c r="J25" s="89"/>
      <c r="K25" s="90"/>
      <c r="L25" s="38">
        <f t="shared" si="0"/>
        <v>0</v>
      </c>
      <c r="M25" s="38"/>
      <c r="N25" s="38"/>
      <c r="O25" s="38"/>
      <c r="P25" s="38"/>
      <c r="Q25" s="38"/>
      <c r="R25" s="91">
        <v>0</v>
      </c>
      <c r="S25" s="38"/>
      <c r="T25" s="38"/>
      <c r="U25" s="90"/>
      <c r="V25" s="38">
        <f t="shared" si="1"/>
        <v>0</v>
      </c>
      <c r="W25" s="38">
        <f t="shared" si="2"/>
        <v>0</v>
      </c>
      <c r="X25" s="65"/>
    </row>
    <row r="26" spans="1:24" s="83" customFormat="1" ht="21" customHeight="1" x14ac:dyDescent="0.25">
      <c r="A26" s="80">
        <v>17</v>
      </c>
      <c r="B26" s="81" t="s">
        <v>130</v>
      </c>
      <c r="C26" s="77" t="s">
        <v>71</v>
      </c>
      <c r="D26" s="34">
        <v>29</v>
      </c>
      <c r="E26" s="70">
        <v>1105</v>
      </c>
      <c r="F26" s="70">
        <v>250</v>
      </c>
      <c r="G26" s="70">
        <v>2100</v>
      </c>
      <c r="H26" s="70"/>
      <c r="I26" s="70"/>
      <c r="J26" s="70"/>
      <c r="K26" s="71"/>
      <c r="L26" s="38">
        <f t="shared" si="0"/>
        <v>3455</v>
      </c>
      <c r="M26" s="39">
        <v>96.15</v>
      </c>
      <c r="N26" s="39">
        <v>352.55</v>
      </c>
      <c r="O26" s="39"/>
      <c r="P26" s="39"/>
      <c r="Q26" s="39"/>
      <c r="R26" s="40">
        <v>0</v>
      </c>
      <c r="S26" s="39"/>
      <c r="T26" s="39"/>
      <c r="U26" s="71"/>
      <c r="V26" s="38">
        <f t="shared" ref="V26" si="3">SUM(M26:U26)</f>
        <v>448.70000000000005</v>
      </c>
      <c r="W26" s="38">
        <f t="shared" ref="W26" si="4">L26-V26</f>
        <v>3006.3</v>
      </c>
      <c r="X26" s="82"/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29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2617.8200000000002</v>
      </c>
      <c r="T27" s="39"/>
      <c r="U27" s="37"/>
      <c r="V27" s="38">
        <f t="shared" si="1"/>
        <v>4444</v>
      </c>
      <c r="W27" s="38">
        <f t="shared" si="2"/>
        <v>5323</v>
      </c>
      <c r="X27" s="65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29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/>
      <c r="T28" s="39"/>
      <c r="U28" s="37"/>
      <c r="V28" s="38">
        <f t="shared" si="1"/>
        <v>2171.85</v>
      </c>
      <c r="W28" s="38">
        <f>L28-V28</f>
        <v>8750.15</v>
      </c>
      <c r="X28" s="65"/>
    </row>
    <row r="29" spans="1:24" s="4" customFormat="1" ht="21" customHeight="1" x14ac:dyDescent="0.25">
      <c r="A29" s="32">
        <v>20</v>
      </c>
      <c r="B29" s="41" t="s">
        <v>120</v>
      </c>
      <c r="C29" s="34" t="s">
        <v>76</v>
      </c>
      <c r="D29" s="34">
        <v>29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2"/>
        <v>12617.11</v>
      </c>
      <c r="X29" s="65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29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1710.64</v>
      </c>
      <c r="T30" s="39"/>
      <c r="U30" s="37"/>
      <c r="V30" s="38">
        <f t="shared" si="1"/>
        <v>2647.17</v>
      </c>
      <c r="W30" s="38">
        <f t="shared" si="2"/>
        <v>3056.83</v>
      </c>
      <c r="X30" s="65"/>
    </row>
    <row r="31" spans="1:24" s="4" customFormat="1" ht="21" customHeight="1" x14ac:dyDescent="0.25">
      <c r="A31" s="32">
        <v>22</v>
      </c>
      <c r="B31" s="33" t="s">
        <v>123</v>
      </c>
      <c r="C31" s="33" t="s">
        <v>79</v>
      </c>
      <c r="D31" s="34">
        <v>29</v>
      </c>
      <c r="E31" s="70">
        <v>3150</v>
      </c>
      <c r="F31" s="70">
        <v>250</v>
      </c>
      <c r="G31" s="70">
        <v>2700</v>
      </c>
      <c r="H31" s="70"/>
      <c r="I31" s="70"/>
      <c r="J31" s="70"/>
      <c r="K31" s="71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71"/>
      <c r="V31" s="38">
        <f t="shared" si="1"/>
        <v>939.46</v>
      </c>
      <c r="W31" s="38">
        <f t="shared" si="2"/>
        <v>5160.54</v>
      </c>
      <c r="X31" s="65"/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29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2"/>
        <v>12617.11</v>
      </c>
      <c r="X32" s="65"/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29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>
        <v>0</v>
      </c>
      <c r="R33" s="40">
        <v>0</v>
      </c>
      <c r="S33" s="39">
        <v>4073.15</v>
      </c>
      <c r="T33" s="39"/>
      <c r="U33" s="37"/>
      <c r="V33" s="38">
        <f t="shared" si="1"/>
        <v>6082.53</v>
      </c>
      <c r="W33" s="38">
        <f t="shared" si="2"/>
        <v>3999.4700000000003</v>
      </c>
      <c r="X33" s="65"/>
    </row>
    <row r="34" spans="1:24" s="50" customFormat="1" ht="21" customHeight="1" x14ac:dyDescent="0.25">
      <c r="A34" s="32">
        <v>25</v>
      </c>
      <c r="B34" s="43" t="s">
        <v>129</v>
      </c>
      <c r="C34" s="34" t="s">
        <v>84</v>
      </c>
      <c r="D34" s="34">
        <v>29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72">
        <v>228.95999999999998</v>
      </c>
      <c r="N34" s="72">
        <v>992.16000000000008</v>
      </c>
      <c r="O34" s="72"/>
      <c r="P34" s="72">
        <v>133.88</v>
      </c>
      <c r="Q34" s="72"/>
      <c r="R34" s="73">
        <v>0</v>
      </c>
      <c r="S34" s="72"/>
      <c r="T34" s="72"/>
      <c r="U34" s="42"/>
      <c r="V34" s="38">
        <f t="shared" si="1"/>
        <v>1355</v>
      </c>
      <c r="W34" s="38">
        <f t="shared" si="2"/>
        <v>6527</v>
      </c>
      <c r="X34" s="65"/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29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/>
      <c r="T35" s="39"/>
      <c r="U35" s="37"/>
      <c r="V35" s="38">
        <f t="shared" si="1"/>
        <v>1355</v>
      </c>
      <c r="W35" s="38">
        <f t="shared" si="2"/>
        <v>6527</v>
      </c>
      <c r="X35" s="65"/>
    </row>
    <row r="36" spans="1:24" s="4" customFormat="1" ht="21" customHeight="1" x14ac:dyDescent="0.25">
      <c r="A36" s="32">
        <v>27</v>
      </c>
      <c r="B36" s="33" t="s">
        <v>126</v>
      </c>
      <c r="C36" s="34" t="s">
        <v>87</v>
      </c>
      <c r="D36" s="34">
        <v>29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2681.67</v>
      </c>
      <c r="T36" s="39"/>
      <c r="U36" s="39">
        <v>30</v>
      </c>
      <c r="V36" s="38">
        <f t="shared" si="1"/>
        <v>3450.7</v>
      </c>
      <c r="W36" s="38">
        <f t="shared" si="2"/>
        <v>1294.3000000000002</v>
      </c>
      <c r="X36" s="65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29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4575.26</v>
      </c>
      <c r="T37" s="39"/>
      <c r="U37" s="39"/>
      <c r="V37" s="38">
        <f t="shared" si="1"/>
        <v>5836.93</v>
      </c>
      <c r="W37" s="38">
        <f t="shared" si="2"/>
        <v>1583.0699999999997</v>
      </c>
      <c r="X37" s="65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29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3318.58</v>
      </c>
      <c r="T38" s="39"/>
      <c r="U38" s="39"/>
      <c r="V38" s="38">
        <f t="shared" si="1"/>
        <v>4025.6899999999996</v>
      </c>
      <c r="W38" s="38">
        <f t="shared" si="2"/>
        <v>867.3100000000004</v>
      </c>
      <c r="X38" s="65"/>
    </row>
    <row r="39" spans="1:24" s="4" customFormat="1" ht="21" customHeight="1" x14ac:dyDescent="0.25">
      <c r="A39" s="32">
        <v>30</v>
      </c>
      <c r="B39" s="33" t="s">
        <v>127</v>
      </c>
      <c r="C39" s="34" t="s">
        <v>86</v>
      </c>
      <c r="D39" s="34">
        <v>29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2"/>
        <v>2027.29</v>
      </c>
      <c r="X39" s="65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29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2"/>
        <v>1962.3500000000004</v>
      </c>
      <c r="X40" s="65"/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29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2"/>
        <v>12617.11</v>
      </c>
      <c r="X41" s="65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29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2"/>
        <v>6527</v>
      </c>
      <c r="X42" s="65"/>
    </row>
    <row r="43" spans="1:24" s="83" customFormat="1" ht="21" customHeight="1" x14ac:dyDescent="0.25">
      <c r="A43" s="80">
        <v>34</v>
      </c>
      <c r="B43" s="84" t="s">
        <v>132</v>
      </c>
      <c r="C43" s="77" t="s">
        <v>97</v>
      </c>
      <c r="D43" s="85"/>
      <c r="E43" s="89"/>
      <c r="F43" s="89"/>
      <c r="G43" s="89"/>
      <c r="H43" s="89"/>
      <c r="I43" s="89"/>
      <c r="J43" s="89"/>
      <c r="K43" s="90"/>
      <c r="L43" s="38">
        <f t="shared" si="0"/>
        <v>0</v>
      </c>
      <c r="M43" s="38"/>
      <c r="N43" s="38"/>
      <c r="O43" s="38"/>
      <c r="P43" s="38"/>
      <c r="Q43" s="38"/>
      <c r="R43" s="91"/>
      <c r="S43" s="38"/>
      <c r="T43" s="38"/>
      <c r="U43" s="38"/>
      <c r="V43" s="38">
        <f t="shared" si="1"/>
        <v>0</v>
      </c>
      <c r="W43" s="38">
        <f t="shared" si="2"/>
        <v>0</v>
      </c>
      <c r="X43" s="82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5">SUM(E10:E43)</f>
        <v>134960.45000000001</v>
      </c>
      <c r="F44" s="38">
        <f t="shared" si="5"/>
        <v>7508.62</v>
      </c>
      <c r="G44" s="38">
        <f t="shared" si="5"/>
        <v>101842.89</v>
      </c>
      <c r="H44" s="38">
        <f t="shared" si="5"/>
        <v>12506.89</v>
      </c>
      <c r="I44" s="38">
        <f t="shared" si="5"/>
        <v>6012.93</v>
      </c>
      <c r="J44" s="38">
        <f t="shared" si="5"/>
        <v>12413.79</v>
      </c>
      <c r="K44" s="38">
        <f t="shared" si="5"/>
        <v>0</v>
      </c>
      <c r="L44" s="38">
        <f t="shared" si="5"/>
        <v>275245.57</v>
      </c>
      <c r="M44" s="38">
        <f t="shared" ref="M44:V44" si="6">SUM(M10:M43)</f>
        <v>6801</v>
      </c>
      <c r="N44" s="38">
        <f t="shared" si="6"/>
        <v>35121.01</v>
      </c>
      <c r="O44" s="38">
        <f t="shared" si="6"/>
        <v>1210.14888</v>
      </c>
      <c r="P44" s="38">
        <f t="shared" si="6"/>
        <v>7245.7000000000007</v>
      </c>
      <c r="Q44" s="38">
        <f t="shared" si="6"/>
        <v>1098.25</v>
      </c>
      <c r="R44" s="38">
        <f t="shared" si="6"/>
        <v>0</v>
      </c>
      <c r="S44" s="38">
        <f t="shared" si="6"/>
        <v>39241.640000000007</v>
      </c>
      <c r="T44" s="38">
        <f t="shared" si="6"/>
        <v>0</v>
      </c>
      <c r="U44" s="38">
        <f t="shared" si="6"/>
        <v>30</v>
      </c>
      <c r="V44" s="38">
        <f t="shared" si="6"/>
        <v>90747.748879999999</v>
      </c>
      <c r="W44" s="38">
        <f>SUM(W10:W43)</f>
        <v>184497.82111999998</v>
      </c>
      <c r="X44" s="66">
        <f>SUM(X10:X43)</f>
        <v>0</v>
      </c>
    </row>
    <row r="45" spans="1:24" s="4" customFormat="1" x14ac:dyDescent="0.25">
      <c r="A45" s="53" t="s">
        <v>99</v>
      </c>
      <c r="B45" s="58" t="s">
        <v>138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134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135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 t="s">
        <v>141</v>
      </c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 t="s">
        <v>142</v>
      </c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63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63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63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63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63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64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64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63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7" t="s">
        <v>137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56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FEB 2024</vt:lpstr>
      <vt:lpstr>'NOMINA 011 FEB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2024-03-06T22:10:20Z</cp:lastPrinted>
  <dcterms:created xsi:type="dcterms:W3CDTF">2020-08-04T17:56:24Z</dcterms:created>
  <dcterms:modified xsi:type="dcterms:W3CDTF">2024-03-06T22:13:33Z</dcterms:modified>
</cp:coreProperties>
</file>