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A10E57E6-7431-43AA-890C-C38FF93D0A76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OCTUBRE  2024" sheetId="1" r:id="rId1"/>
  </sheets>
  <definedNames>
    <definedName name="_xlnm.Print_Area" localSheetId="0">'NOMINA 011 OCTUBRE 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G32" i="1"/>
  <c r="F32" i="1"/>
  <c r="E32" i="1"/>
  <c r="L30" i="1"/>
  <c r="L29" i="1"/>
  <c r="G28" i="1"/>
  <c r="F28" i="1"/>
  <c r="E28" i="1"/>
  <c r="L27" i="1"/>
  <c r="F24" i="1"/>
  <c r="E24" i="1"/>
  <c r="F23" i="1"/>
  <c r="E23" i="1"/>
  <c r="F21" i="1"/>
  <c r="E21" i="1"/>
  <c r="F19" i="1"/>
  <c r="E19" i="1"/>
  <c r="L16" i="1"/>
  <c r="I13" i="1"/>
  <c r="F13" i="1"/>
  <c r="E13" i="1"/>
  <c r="F11" i="1"/>
  <c r="E11" i="1"/>
  <c r="L33" i="1" l="1"/>
  <c r="W33" i="1" s="1"/>
  <c r="H44" i="1"/>
  <c r="L32" i="1"/>
  <c r="L43" i="1"/>
  <c r="W43" i="1" s="1"/>
  <c r="L35" i="1"/>
  <c r="W35" i="1" s="1"/>
  <c r="W32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<sst xmlns="http://schemas.openxmlformats.org/spreadsheetml/2006/main" count="149" uniqueCount="141">
  <si>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</si>
  <si>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</si>
  <si>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</si>
  <si>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</si>
  <si>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</si>
  <si>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</si>
  <si>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</si>
  <si>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</si>
  <si>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</si>
  <si>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</si>
  <si>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</si>
  <si>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</si>
  <si>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</si>
  <si>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</si>
  <si>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</si>
  <si>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</si>
  <si>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</si>
  <si>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</si>
  <si>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</si>
  <si>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</si>
  <si>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</si>
  <si>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</si>
  <si>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</si>
  <si>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</si>
  <si>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</si>
  <si>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</si>
  <si>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</si>
  <si>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</si>
  <si>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</si>
  <si>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</si>
  <si>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</si>
  <si>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</si>
  <si>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</si>
  <si>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</si>
  <si>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</si>
  <si>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</si>
  <si>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</si>
  <si>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</si>
  <si>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</si>
  <si>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</si>
  <si>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</si>
  <si>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</si>
  <si>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</si>
  <si>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</si>
  <si>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</si>
  <si>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</si>
  <si>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</si>
  <si>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</si>
  <si>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</si>
  <si>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</si>
  <si>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</si>
  <si>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</si>
  <si>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</si>
  <si>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</si>
  <si>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</si>
  <si>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</si>
  <si>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</si>
  <si>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</si>
  <si>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</si>
  <si>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</si>
  <si>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</si>
  <si>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</si>
  <si>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</si>
  <si>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</si>
  <si>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</si>
  <si>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</si>
  <si>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</si>
  <si>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</si>
  <si>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</si>
  <si>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</si>
  <si>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</si>
  <si>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</si>
  <si>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</si>
  <si>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</si>
  <si>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</si>
  <si>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</si>
  <si>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</si>
  <si>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</si>
  <si>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</si>
  <si>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</si>
  <si>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</si>
  <si>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</si>
  <si>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</si>
  <si>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</si>
  <si>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</si>
  <si>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</si>
  <si>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</si>
  <si>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</si>
  <si>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</si>
  <si>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</si>
  <si>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</si>
  <si>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</si>
  <si>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</si>
  <si>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</si>
  <si>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</si>
  <si>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</si>
  <si>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</si>
  <si>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</si>
  <si>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</si>
  <si>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</si>
  <si>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</si>
  <si>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</si>
  <si>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</si>
  <si>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</si>
  <si>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</si>
  <si>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</si>
  <si>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</si>
  <si>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</si>
  <si>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</si>
  <si>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</si>
  <si>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</si>
  <si>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</si>
  <si>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</si>
  <si>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</si>
  <si>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</si>
  <si>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</si>
  <si>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</si>
  <si>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</si>
  <si>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</si>
  <si>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</si>
  <si>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</si>
  <si>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</si>
  <si>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</si>
  <si>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</si>
  <si>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</si>
  <si>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</si>
  <si>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</si>
  <si>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</si>
  <si>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VACANTE *3</t>
  </si>
  <si>
    <t>*2 VACANTE DESDE EL 1.ENERO 2024</t>
  </si>
  <si>
    <t>*3 VACANTE DESDE EL1.ENERO 2024</t>
  </si>
  <si>
    <t>HUGO SARAVIA MEDA</t>
  </si>
  <si>
    <t xml:space="preserve">ANA SILVIA MUÑOZ MELGAR </t>
  </si>
  <si>
    <t>JULIO ROBERTO QUIJIVIX MUÑOZ</t>
  </si>
  <si>
    <t>HERBER GIOVANNI AGUILAR    / SUSPENDIDO POR IGSS</t>
  </si>
  <si>
    <t>ANDREA MARIA ALVAREZ CASTAÑEDA</t>
  </si>
  <si>
    <t>JESSICA SUJEIDI ARRIAGA MORALES</t>
  </si>
  <si>
    <t>Toma de posesión de Licda. Andrea María Alvarez Castañeda</t>
  </si>
  <si>
    <t>Guatemala, 31 de octubre del 2024</t>
  </si>
  <si>
    <t>FUNCIONARIOS Y SERVIDORES PÚBLICOS :   PERÍODO DEL 01 AL 31 DE OCTUBRE 2024</t>
  </si>
  <si>
    <t xml:space="preserve">BARBARA GABRIELA AGUILAR DAVILA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</si>
</sst>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0" fontId="18" fillId="0" borderId="0" xfId="1" applyFont="1" applyFill="1" applyBorder="1">
      <alignment vertical="top"/>
    </xf>
    <xf numFmtId="0" fontId="18" fillId="0" borderId="0" xfId="1" applyFo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21" zoomScaleNormal="121" workbookViewId="0">
      <pane xSplit="2" ySplit="9" topLeftCell="K10" activePane="bottomRight" state="frozen"/>
      <selection pane="topRight" activeCell="C1" sqref="C1"/>
      <selection pane="bottomLeft" activeCell="A10" sqref="A10"/>
      <selection pane="bottomRight" activeCell="B15" sqref="B15"/>
    </sheetView>
  </sheetViews>
  <sheetFormatPr baseColWidth="10" defaultRowHeight="12.75" x14ac:dyDescent="0.25"/>
  <cols>
    <col min="1" max="1" width="4.5703125" style="1" bestFit="1" customWidth="1"/>
    <col min="2" max="2" width="65.4257812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10.140625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7.28515625" style="4" customWidth="1"/>
    <col min="24" max="24" width="15" style="5" customWidth="1"/>
    <col min="25" max="16384" width="11.42578125" style="6"/>
  </cols>
  <sheetData>
    <row r="1" spans="1:76" ht="18" x14ac:dyDescent="0.25">
      <c r="D1" s="4"/>
      <c r="E1" s="7" t="s">
        <v>0</v>
      </c>
      <c r="AC1" s="65"/>
    </row>
    <row r="2" spans="1:76" ht="18" x14ac:dyDescent="0.25">
      <c r="D2" s="4"/>
      <c r="E2" s="7" t="s">
        <v>1</v>
      </c>
      <c r="V2"/>
      <c r="AC2" s="65"/>
    </row>
    <row r="3" spans="1:76" ht="18" x14ac:dyDescent="0.25">
      <c r="C3"/>
      <c r="D3" s="4"/>
      <c r="E3" s="7" t="s">
        <v>139</v>
      </c>
      <c r="AC3" s="65"/>
    </row>
    <row r="4" spans="1:76" x14ac:dyDescent="0.25">
      <c r="C4" s="3"/>
      <c r="D4" s="4"/>
      <c r="AC4" s="65"/>
    </row>
    <row r="5" spans="1:76" x14ac:dyDescent="0.25">
      <c r="C5" s="3"/>
      <c r="D5" s="4"/>
      <c r="AC5" s="65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6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131</v>
      </c>
      <c r="C10" s="34" t="s">
        <v>52</v>
      </c>
      <c r="D10" s="34">
        <v>31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3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31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1081.69</v>
      </c>
      <c r="T11" s="39"/>
      <c r="U11" s="37"/>
      <c r="V11" s="38">
        <f t="shared" ref="V11:V43" si="1">SUM(M11:U11)</f>
        <v>2196.5010400000001</v>
      </c>
      <c r="W11" s="38">
        <f>L11-V11</f>
        <v>4094.4989599999999</v>
      </c>
      <c r="X11" s="63"/>
    </row>
    <row r="12" spans="1:76" s="4" customFormat="1" ht="21" customHeight="1" x14ac:dyDescent="0.25">
      <c r="A12" s="32">
        <v>3</v>
      </c>
      <c r="B12" s="33" t="s">
        <v>132</v>
      </c>
      <c r="C12" s="34" t="s">
        <v>55</v>
      </c>
      <c r="D12" s="34">
        <v>31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3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31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>
        <v>1783.92</v>
      </c>
      <c r="T13" s="39"/>
      <c r="U13" s="37"/>
      <c r="V13" s="38">
        <f>SUM(M13:U13)</f>
        <v>5262.95784</v>
      </c>
      <c r="W13" s="38">
        <f>L13-V13</f>
        <v>10623.042160000001</v>
      </c>
      <c r="X13" s="63"/>
    </row>
    <row r="14" spans="1:76" s="76" customFormat="1" ht="21" customHeight="1" x14ac:dyDescent="0.25">
      <c r="A14" s="71">
        <v>5</v>
      </c>
      <c r="B14" s="72" t="s">
        <v>133</v>
      </c>
      <c r="C14" s="73" t="s">
        <v>58</v>
      </c>
      <c r="D14" s="34">
        <v>31</v>
      </c>
      <c r="E14" s="87">
        <v>10261</v>
      </c>
      <c r="F14" s="87">
        <v>250</v>
      </c>
      <c r="G14" s="87">
        <v>5000</v>
      </c>
      <c r="H14" s="87"/>
      <c r="I14" s="87">
        <v>375</v>
      </c>
      <c r="J14" s="87"/>
      <c r="K14" s="87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88"/>
      <c r="S14" s="45"/>
      <c r="T14" s="45"/>
      <c r="U14" s="87"/>
      <c r="V14" s="38">
        <f>SUM(M14:U14)</f>
        <v>3198.9700000000003</v>
      </c>
      <c r="W14" s="38">
        <f>L14-V14</f>
        <v>12687.029999999999</v>
      </c>
      <c r="X14" s="75"/>
    </row>
    <row r="15" spans="1:76" s="4" customFormat="1" ht="21" customHeight="1" x14ac:dyDescent="0.25">
      <c r="A15" s="32">
        <v>6</v>
      </c>
      <c r="B15" s="33" t="s">
        <v>140</v>
      </c>
      <c r="C15" s="34" t="s">
        <v>59</v>
      </c>
      <c r="D15" s="34">
        <v>31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ref="L15" si="2">SUM(E15:J15)</f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>
        <v>464.82</v>
      </c>
      <c r="T15" s="39"/>
      <c r="U15" s="37"/>
      <c r="V15" s="38">
        <f t="shared" si="1"/>
        <v>1248.55</v>
      </c>
      <c r="W15" s="38">
        <f t="shared" ref="W15:W43" si="3">L15-V15</f>
        <v>4042.45</v>
      </c>
      <c r="X15" s="63"/>
    </row>
    <row r="16" spans="1:76" s="4" customFormat="1" ht="21" customHeight="1" x14ac:dyDescent="0.25">
      <c r="A16" s="32">
        <v>7</v>
      </c>
      <c r="B16" s="33" t="s">
        <v>121</v>
      </c>
      <c r="C16" s="34" t="s">
        <v>60</v>
      </c>
      <c r="D16" s="34">
        <v>31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3"/>
        <v>4507.2700000000004</v>
      </c>
      <c r="X16" s="63">
        <v>184</v>
      </c>
    </row>
    <row r="17" spans="1:24" s="50" customFormat="1" ht="21" customHeight="1" x14ac:dyDescent="0.25">
      <c r="A17" s="32">
        <v>8</v>
      </c>
      <c r="B17" s="33" t="s">
        <v>82</v>
      </c>
      <c r="C17" s="34" t="s">
        <v>61</v>
      </c>
      <c r="D17" s="34">
        <v>31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69">
        <v>469.08</v>
      </c>
      <c r="N17" s="69">
        <v>2345.4</v>
      </c>
      <c r="O17" s="69">
        <v>210.15</v>
      </c>
      <c r="P17" s="69"/>
      <c r="Q17" s="69"/>
      <c r="R17" s="70">
        <v>0</v>
      </c>
      <c r="S17" s="69"/>
      <c r="T17" s="69"/>
      <c r="U17" s="42"/>
      <c r="V17" s="38">
        <f t="shared" si="1"/>
        <v>3024.63</v>
      </c>
      <c r="W17" s="38">
        <f t="shared" si="3"/>
        <v>12861.369999999999</v>
      </c>
      <c r="X17" s="63"/>
    </row>
    <row r="18" spans="1:24" s="4" customFormat="1" ht="21" customHeight="1" x14ac:dyDescent="0.25">
      <c r="A18" s="32">
        <v>9</v>
      </c>
      <c r="B18" s="33" t="s">
        <v>119</v>
      </c>
      <c r="C18" s="34" t="s">
        <v>62</v>
      </c>
      <c r="D18" s="34">
        <v>31</v>
      </c>
      <c r="E18" s="67">
        <v>1682</v>
      </c>
      <c r="F18" s="67">
        <v>250</v>
      </c>
      <c r="G18" s="67">
        <v>2300</v>
      </c>
      <c r="H18" s="67"/>
      <c r="I18" s="67"/>
      <c r="J18" s="67"/>
      <c r="K18" s="68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68"/>
      <c r="V18" s="38">
        <f t="shared" si="1"/>
        <v>3788.22</v>
      </c>
      <c r="W18" s="38">
        <f t="shared" si="3"/>
        <v>443.7800000000002</v>
      </c>
      <c r="X18" s="63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31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1537.55</v>
      </c>
      <c r="R19" s="40">
        <v>0</v>
      </c>
      <c r="S19" s="39">
        <v>2070.35</v>
      </c>
      <c r="T19" s="39"/>
      <c r="U19" s="37"/>
      <c r="V19" s="38">
        <f t="shared" si="1"/>
        <v>4266.8899999999994</v>
      </c>
      <c r="W19" s="38">
        <f>L19-V19</f>
        <v>376.11000000000058</v>
      </c>
      <c r="X19" s="63"/>
    </row>
    <row r="20" spans="1:24" s="4" customFormat="1" ht="21" customHeight="1" x14ac:dyDescent="0.25">
      <c r="A20" s="32">
        <v>11</v>
      </c>
      <c r="B20" s="41" t="s">
        <v>135</v>
      </c>
      <c r="C20" s="34" t="s">
        <v>65</v>
      </c>
      <c r="D20" s="82">
        <v>31</v>
      </c>
      <c r="E20" s="83">
        <v>2120</v>
      </c>
      <c r="F20" s="83">
        <v>250</v>
      </c>
      <c r="G20" s="83">
        <v>2600</v>
      </c>
      <c r="H20" s="83">
        <v>1000</v>
      </c>
      <c r="I20" s="83"/>
      <c r="J20" s="83"/>
      <c r="K20" s="84"/>
      <c r="L20" s="38">
        <f t="shared" si="0"/>
        <v>5970</v>
      </c>
      <c r="M20" s="38">
        <v>171.6</v>
      </c>
      <c r="N20" s="38">
        <v>686.4</v>
      </c>
      <c r="O20" s="38"/>
      <c r="P20" s="38"/>
      <c r="Q20" s="38"/>
      <c r="R20" s="85"/>
      <c r="S20" s="38"/>
      <c r="T20" s="38"/>
      <c r="U20" s="84"/>
      <c r="V20" s="38">
        <f t="shared" si="1"/>
        <v>858</v>
      </c>
      <c r="W20" s="38">
        <f t="shared" si="3"/>
        <v>5112</v>
      </c>
      <c r="X20" s="63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31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3"/>
        <v>8047.0599999999995</v>
      </c>
      <c r="X21" s="63">
        <v>1837</v>
      </c>
    </row>
    <row r="22" spans="1:24" s="4" customFormat="1" ht="21" customHeight="1" x14ac:dyDescent="0.25">
      <c r="A22" s="32">
        <v>13</v>
      </c>
      <c r="B22" s="41" t="s">
        <v>134</v>
      </c>
      <c r="C22" s="34" t="s">
        <v>68</v>
      </c>
      <c r="D22" s="82"/>
      <c r="E22" s="83"/>
      <c r="F22" s="83"/>
      <c r="G22" s="83"/>
      <c r="H22" s="83"/>
      <c r="I22" s="83"/>
      <c r="J22" s="83"/>
      <c r="K22" s="84"/>
      <c r="L22" s="38">
        <f t="shared" si="0"/>
        <v>0</v>
      </c>
      <c r="M22" s="38"/>
      <c r="N22" s="38"/>
      <c r="O22" s="38"/>
      <c r="P22" s="38"/>
      <c r="Q22" s="38"/>
      <c r="R22" s="85"/>
      <c r="S22" s="38"/>
      <c r="T22" s="38"/>
      <c r="U22" s="84"/>
      <c r="V22" s="38">
        <f t="shared" si="1"/>
        <v>0</v>
      </c>
      <c r="W22" s="38">
        <f t="shared" si="3"/>
        <v>0</v>
      </c>
      <c r="X22" s="63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31</v>
      </c>
      <c r="E23" s="35">
        <f>1074</f>
        <v>1074</v>
      </c>
      <c r="F23" s="35">
        <f>250</f>
        <v>250</v>
      </c>
      <c r="G23" s="35">
        <v>2450</v>
      </c>
      <c r="H23" s="35"/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3"/>
        <v>3280.64</v>
      </c>
      <c r="X23" s="63"/>
    </row>
    <row r="24" spans="1:24" s="4" customFormat="1" ht="21" customHeight="1" x14ac:dyDescent="0.25">
      <c r="A24" s="32">
        <v>15</v>
      </c>
      <c r="B24" s="33" t="s">
        <v>122</v>
      </c>
      <c r="C24" s="34" t="s">
        <v>70</v>
      </c>
      <c r="D24" s="34">
        <v>31</v>
      </c>
      <c r="E24" s="35">
        <f>1074</f>
        <v>1074</v>
      </c>
      <c r="F24" s="35">
        <f>250</f>
        <v>250</v>
      </c>
      <c r="G24" s="35">
        <v>2450</v>
      </c>
      <c r="H24" s="35"/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3"/>
        <v>2779.37</v>
      </c>
      <c r="X24" s="63"/>
    </row>
    <row r="25" spans="1:24" s="4" customFormat="1" ht="21" customHeight="1" x14ac:dyDescent="0.25">
      <c r="A25" s="32">
        <v>16</v>
      </c>
      <c r="B25" s="33" t="s">
        <v>127</v>
      </c>
      <c r="C25" s="34" t="s">
        <v>71</v>
      </c>
      <c r="D25" s="82"/>
      <c r="E25" s="83"/>
      <c r="F25" s="83"/>
      <c r="G25" s="83"/>
      <c r="H25" s="83"/>
      <c r="I25" s="83"/>
      <c r="J25" s="83"/>
      <c r="K25" s="84"/>
      <c r="L25" s="38">
        <f t="shared" si="0"/>
        <v>0</v>
      </c>
      <c r="M25" s="38"/>
      <c r="N25" s="38"/>
      <c r="O25" s="38"/>
      <c r="P25" s="38"/>
      <c r="Q25" s="38"/>
      <c r="R25" s="85">
        <v>0</v>
      </c>
      <c r="S25" s="38"/>
      <c r="T25" s="38"/>
      <c r="U25" s="84"/>
      <c r="V25" s="38">
        <f t="shared" si="1"/>
        <v>0</v>
      </c>
      <c r="W25" s="38">
        <f t="shared" si="3"/>
        <v>0</v>
      </c>
      <c r="X25" s="63"/>
    </row>
    <row r="26" spans="1:24" s="80" customFormat="1" ht="21" customHeight="1" x14ac:dyDescent="0.25">
      <c r="A26" s="77">
        <v>17</v>
      </c>
      <c r="B26" s="78" t="s">
        <v>126</v>
      </c>
      <c r="C26" s="74" t="s">
        <v>71</v>
      </c>
      <c r="D26" s="34">
        <v>31</v>
      </c>
      <c r="E26" s="67">
        <v>1105</v>
      </c>
      <c r="F26" s="67">
        <v>250</v>
      </c>
      <c r="G26" s="67">
        <v>2450</v>
      </c>
      <c r="H26" s="67"/>
      <c r="I26" s="67"/>
      <c r="J26" s="67"/>
      <c r="K26" s="68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68"/>
      <c r="V26" s="38">
        <f t="shared" ref="V26" si="4">SUM(M26:U26)</f>
        <v>497.70000000000005</v>
      </c>
      <c r="W26" s="38">
        <f t="shared" ref="W26" si="5">L26-V26</f>
        <v>3307.3</v>
      </c>
      <c r="X26" s="79">
        <v>176</v>
      </c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31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2567.8200000000002</v>
      </c>
      <c r="T27" s="39"/>
      <c r="U27" s="37"/>
      <c r="V27" s="38">
        <f t="shared" si="1"/>
        <v>4394</v>
      </c>
      <c r="W27" s="38">
        <f t="shared" si="3"/>
        <v>5373</v>
      </c>
      <c r="X27" s="63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31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>
        <v>1480.84</v>
      </c>
      <c r="T28" s="39"/>
      <c r="U28" s="37"/>
      <c r="V28" s="38">
        <f t="shared" si="1"/>
        <v>3652.6899999999996</v>
      </c>
      <c r="W28" s="38">
        <f>L28-V28</f>
        <v>7269.31</v>
      </c>
      <c r="X28" s="63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31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3"/>
        <v>12617.11</v>
      </c>
      <c r="X29" s="63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31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1797.59</v>
      </c>
      <c r="T30" s="39"/>
      <c r="U30" s="37"/>
      <c r="V30" s="38">
        <f t="shared" si="1"/>
        <v>2734.12</v>
      </c>
      <c r="W30" s="38">
        <f t="shared" si="3"/>
        <v>2969.88</v>
      </c>
      <c r="X30" s="63"/>
    </row>
    <row r="31" spans="1:24" s="4" customFormat="1" ht="21" customHeight="1" x14ac:dyDescent="0.25">
      <c r="A31" s="32">
        <v>22</v>
      </c>
      <c r="B31" s="33" t="s">
        <v>120</v>
      </c>
      <c r="C31" s="33" t="s">
        <v>79</v>
      </c>
      <c r="D31" s="34">
        <v>31</v>
      </c>
      <c r="E31" s="67">
        <v>3150</v>
      </c>
      <c r="F31" s="67">
        <v>250</v>
      </c>
      <c r="G31" s="67">
        <v>2700</v>
      </c>
      <c r="H31" s="67"/>
      <c r="I31" s="67"/>
      <c r="J31" s="67"/>
      <c r="K31" s="68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68"/>
      <c r="V31" s="38">
        <f t="shared" si="1"/>
        <v>939.46</v>
      </c>
      <c r="W31" s="38">
        <f t="shared" si="3"/>
        <v>5160.54</v>
      </c>
      <c r="X31" s="63"/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31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/>
      <c r="J32" s="36"/>
      <c r="K32" s="37"/>
      <c r="L32" s="38">
        <f t="shared" si="0"/>
        <v>15511</v>
      </c>
      <c r="M32" s="39">
        <v>457.83</v>
      </c>
      <c r="N32" s="39">
        <v>2289.15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3201.39</v>
      </c>
      <c r="W32" s="38">
        <f t="shared" si="3"/>
        <v>12309.61</v>
      </c>
      <c r="X32" s="63"/>
    </row>
    <row r="33" spans="1:24" s="4" customFormat="1" ht="21" customHeight="1" x14ac:dyDescent="0.25">
      <c r="A33" s="32">
        <v>24</v>
      </c>
      <c r="B33" s="33" t="s">
        <v>136</v>
      </c>
      <c r="C33" s="34" t="s">
        <v>83</v>
      </c>
      <c r="D33" s="34">
        <v>31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/>
      <c r="J33" s="36"/>
      <c r="K33" s="37"/>
      <c r="L33" s="38">
        <f t="shared" si="0"/>
        <v>9707</v>
      </c>
      <c r="M33" s="39">
        <v>283.70999999999998</v>
      </c>
      <c r="N33" s="39">
        <v>1323.98</v>
      </c>
      <c r="O33" s="39">
        <v>127.1</v>
      </c>
      <c r="P33" s="39"/>
      <c r="Q33" s="39"/>
      <c r="R33" s="40">
        <v>0</v>
      </c>
      <c r="S33" s="39"/>
      <c r="T33" s="39"/>
      <c r="U33" s="37"/>
      <c r="V33" s="38">
        <f t="shared" si="1"/>
        <v>1734.79</v>
      </c>
      <c r="W33" s="38">
        <f t="shared" si="3"/>
        <v>7972.21</v>
      </c>
      <c r="X33" s="63"/>
    </row>
    <row r="34" spans="1:24" s="50" customFormat="1" ht="21" customHeight="1" x14ac:dyDescent="0.25">
      <c r="A34" s="32">
        <v>25</v>
      </c>
      <c r="B34" s="43" t="s">
        <v>125</v>
      </c>
      <c r="C34" s="34" t="s">
        <v>84</v>
      </c>
      <c r="D34" s="34">
        <v>31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69">
        <v>228.95999999999998</v>
      </c>
      <c r="N34" s="69">
        <v>992.16000000000008</v>
      </c>
      <c r="O34" s="69"/>
      <c r="P34" s="69">
        <v>133.88</v>
      </c>
      <c r="Q34" s="69"/>
      <c r="R34" s="70">
        <v>0</v>
      </c>
      <c r="S34" s="69"/>
      <c r="T34" s="69"/>
      <c r="U34" s="42"/>
      <c r="V34" s="38">
        <f t="shared" si="1"/>
        <v>1355</v>
      </c>
      <c r="W34" s="38">
        <f t="shared" si="3"/>
        <v>6527</v>
      </c>
      <c r="X34" s="63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31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>
        <v>1499.73</v>
      </c>
      <c r="T35" s="39"/>
      <c r="U35" s="37"/>
      <c r="V35" s="38">
        <f t="shared" si="1"/>
        <v>2854.73</v>
      </c>
      <c r="W35" s="38">
        <f t="shared" si="3"/>
        <v>5027.2700000000004</v>
      </c>
      <c r="X35" s="63">
        <v>740</v>
      </c>
    </row>
    <row r="36" spans="1:24" s="4" customFormat="1" ht="21" customHeight="1" x14ac:dyDescent="0.25">
      <c r="A36" s="32">
        <v>27</v>
      </c>
      <c r="B36" s="33" t="s">
        <v>123</v>
      </c>
      <c r="C36" s="34" t="s">
        <v>87</v>
      </c>
      <c r="D36" s="34">
        <v>31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2635.88</v>
      </c>
      <c r="T36" s="39"/>
      <c r="U36" s="39">
        <v>30</v>
      </c>
      <c r="V36" s="38">
        <f t="shared" si="1"/>
        <v>3404.91</v>
      </c>
      <c r="W36" s="38">
        <f t="shared" si="3"/>
        <v>1340.0900000000001</v>
      </c>
      <c r="X36" s="63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31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5443.51</v>
      </c>
      <c r="T37" s="39"/>
      <c r="U37" s="39"/>
      <c r="V37" s="38">
        <f t="shared" si="1"/>
        <v>6705.18</v>
      </c>
      <c r="W37" s="38">
        <f t="shared" si="3"/>
        <v>714.81999999999971</v>
      </c>
      <c r="X37" s="63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31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2497.09</v>
      </c>
      <c r="T38" s="39"/>
      <c r="U38" s="39"/>
      <c r="V38" s="38">
        <f t="shared" si="1"/>
        <v>3204.2</v>
      </c>
      <c r="W38" s="38">
        <f t="shared" si="3"/>
        <v>1688.8000000000002</v>
      </c>
      <c r="X38" s="63"/>
    </row>
    <row r="39" spans="1:24" s="4" customFormat="1" ht="21" customHeight="1" x14ac:dyDescent="0.25">
      <c r="A39" s="32">
        <v>30</v>
      </c>
      <c r="B39" s="33" t="s">
        <v>124</v>
      </c>
      <c r="C39" s="34" t="s">
        <v>86</v>
      </c>
      <c r="D39" s="34">
        <v>31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3"/>
        <v>2027.29</v>
      </c>
      <c r="X39" s="63">
        <v>187</v>
      </c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31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3"/>
        <v>1962.3500000000004</v>
      </c>
      <c r="X40" s="63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31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3"/>
        <v>12617.11</v>
      </c>
      <c r="X41" s="63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31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3"/>
        <v>6527</v>
      </c>
      <c r="X42" s="63"/>
    </row>
    <row r="43" spans="1:24" s="80" customFormat="1" ht="21" customHeight="1" x14ac:dyDescent="0.25">
      <c r="A43" s="77">
        <v>34</v>
      </c>
      <c r="B43" s="81" t="s">
        <v>128</v>
      </c>
      <c r="C43" s="74" t="s">
        <v>97</v>
      </c>
      <c r="D43" s="82"/>
      <c r="E43" s="83"/>
      <c r="F43" s="83"/>
      <c r="G43" s="83"/>
      <c r="H43" s="83"/>
      <c r="I43" s="83"/>
      <c r="J43" s="83"/>
      <c r="K43" s="84"/>
      <c r="L43" s="38">
        <f t="shared" si="0"/>
        <v>0</v>
      </c>
      <c r="M43" s="38"/>
      <c r="N43" s="38"/>
      <c r="O43" s="38"/>
      <c r="P43" s="38"/>
      <c r="Q43" s="38"/>
      <c r="R43" s="85"/>
      <c r="S43" s="38"/>
      <c r="T43" s="38"/>
      <c r="U43" s="38"/>
      <c r="V43" s="38">
        <f t="shared" si="1"/>
        <v>0</v>
      </c>
      <c r="W43" s="38">
        <f t="shared" si="3"/>
        <v>0</v>
      </c>
      <c r="X43" s="79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6">SUM(E10:E43)</f>
        <v>158349</v>
      </c>
      <c r="F44" s="38">
        <f t="shared" si="6"/>
        <v>7750</v>
      </c>
      <c r="G44" s="38">
        <f t="shared" si="6"/>
        <v>111486</v>
      </c>
      <c r="H44" s="38">
        <f t="shared" si="6"/>
        <v>18500</v>
      </c>
      <c r="I44" s="38">
        <f t="shared" si="6"/>
        <v>6000</v>
      </c>
      <c r="J44" s="38">
        <f t="shared" si="6"/>
        <v>24000</v>
      </c>
      <c r="K44" s="38">
        <f t="shared" si="6"/>
        <v>0</v>
      </c>
      <c r="L44" s="38">
        <f t="shared" si="6"/>
        <v>326085</v>
      </c>
      <c r="M44" s="38">
        <f t="shared" ref="M44:V44" si="7">SUM(M10:M43)</f>
        <v>7179.36</v>
      </c>
      <c r="N44" s="38">
        <f t="shared" si="7"/>
        <v>41034.260000000017</v>
      </c>
      <c r="O44" s="38">
        <f t="shared" si="7"/>
        <v>1501.80888</v>
      </c>
      <c r="P44" s="38">
        <f t="shared" si="7"/>
        <v>6956.05</v>
      </c>
      <c r="Q44" s="38">
        <f t="shared" si="7"/>
        <v>1537.55</v>
      </c>
      <c r="R44" s="38">
        <f t="shared" si="7"/>
        <v>0</v>
      </c>
      <c r="S44" s="38">
        <f t="shared" si="7"/>
        <v>36119.61</v>
      </c>
      <c r="T44" s="38">
        <f t="shared" si="7"/>
        <v>0</v>
      </c>
      <c r="U44" s="38">
        <f t="shared" si="7"/>
        <v>30</v>
      </c>
      <c r="V44" s="38">
        <f t="shared" si="7"/>
        <v>94358.638879999999</v>
      </c>
      <c r="W44" s="38">
        <f>SUM(W10:W43)</f>
        <v>231726.36112000002</v>
      </c>
      <c r="X44" s="86">
        <f>SUM(X10:X43)</f>
        <v>3124</v>
      </c>
    </row>
    <row r="45" spans="1:24" s="4" customFormat="1" x14ac:dyDescent="0.25">
      <c r="A45" s="53" t="s">
        <v>99</v>
      </c>
      <c r="B45" s="58" t="s">
        <v>137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129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130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/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89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89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89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89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89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90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90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89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4" t="s">
        <v>138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49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OCTUBRE  2024</vt:lpstr>
      <vt:lpstr>'NOMINA 011 OCTUBRE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2024-11-07T21:57:23Z</cp:lastPrinted>
  <dcterms:created xsi:type="dcterms:W3CDTF">2020-08-04T17:56:24Z</dcterms:created>
  <dcterms:modified xsi:type="dcterms:W3CDTF">2024-11-07T22:04:02Z</dcterms:modified>
</cp:coreProperties>
</file>